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Z:\2.- ITDIF\ITDIF-2016\4 Rendicion de cuentas\"/>
    </mc:Choice>
  </mc:AlternateContent>
  <bookViews>
    <workbookView xWindow="0" yWindow="0" windowWidth="20400" windowHeight="8340" tabRatio="750"/>
  </bookViews>
  <sheets>
    <sheet name="Estado de Situacion Financiera" sheetId="1" r:id="rId1"/>
    <sheet name="Estado de Actividades" sheetId="5" r:id="rId2"/>
    <sheet name="Edo Variacion Hacienda Publica" sheetId="7" r:id="rId3"/>
    <sheet name="Edo de Cambios en la Sit Fin" sheetId="2" r:id="rId4"/>
    <sheet name="Edo Flujo de Efectivo" sheetId="10" r:id="rId5"/>
    <sheet name="Edo Analitico del Activo" sheetId="8" r:id="rId6"/>
    <sheet name="Edo Analit Deuda y O Pasivos" sheetId="9" r:id="rId7"/>
    <sheet name="Informes sobre Pasivos Conting" sheetId="24" r:id="rId8"/>
    <sheet name="Edo Analitico Ingresos" sheetId="12" r:id="rId9"/>
    <sheet name="E A Eje Presup Egresos CA" sheetId="13" r:id="rId10"/>
    <sheet name="COG" sheetId="15" r:id="rId11"/>
    <sheet name="CTG" sheetId="14" r:id="rId12"/>
    <sheet name="CFG" sheetId="16" r:id="rId13"/>
    <sheet name="End Neto" sheetId="17" r:id="rId14"/>
    <sheet name="Intereses de la Deuda" sheetId="18" r:id="rId15"/>
    <sheet name="Ind Postura Fiscal" sheetId="20" r:id="rId16"/>
    <sheet name="Gto Categoria Programatica" sheetId="19" r:id="rId17"/>
    <sheet name="Relacion Ctas Banc" sheetId="23" r:id="rId18"/>
    <sheet name="Anexo a Mpios" sheetId="26" r:id="rId19"/>
  </sheets>
  <definedNames>
    <definedName name="_xlnm.Print_Area" localSheetId="18">'Anexo a Mpios'!$A$2:$D$56</definedName>
    <definedName name="_xlnm.Print_Area" localSheetId="10">COG!$A$1:$J$90</definedName>
    <definedName name="_xlnm.Print_Area" localSheetId="6">'Edo Analit Deuda y O Pasivos'!$A$1:$J$91</definedName>
    <definedName name="_xlnm.Print_Area" localSheetId="5">'Edo Analitico del Activo'!$A$1:$I$50</definedName>
    <definedName name="_xlnm.Print_Area" localSheetId="3">'Edo de Cambios en la Sit Fin'!$A$1:$L$70</definedName>
    <definedName name="_xlnm.Print_Area" localSheetId="4">'Edo Flujo de Efectivo'!$A$1:$Q$63</definedName>
    <definedName name="_xlnm.Print_Area" localSheetId="2">'Edo Variacion Hacienda Publica'!$A$1:$I$53</definedName>
    <definedName name="_xlnm.Print_Area" localSheetId="13">'End Neto'!$A$1:$J$44</definedName>
    <definedName name="_xlnm.Print_Area" localSheetId="1">'Estado de Actividades'!$A$1:$K$68</definedName>
    <definedName name="_xlnm.Print_Area" localSheetId="0">'Estado de Situacion Financiera'!$A$1:$L$80</definedName>
    <definedName name="_xlnm.Print_Area" localSheetId="15">'Ind Postura Fiscal'!$A$1:$E$41</definedName>
    <definedName name="_xlnm.Print_Area" localSheetId="7">'Informes sobre Pasivos Conting'!$A$1:$J$56</definedName>
    <definedName name="_xlnm.Print_Area" localSheetId="14">'Intereses de la Deuda'!$A$1:$C$41</definedName>
    <definedName name="_xlnm.Print_Area" localSheetId="17">'Relacion Ctas Banc'!$A$1:$E$180</definedName>
    <definedName name="_xlnm.Print_Titles" localSheetId="18">'Anexo a Mpios'!$2:$14</definedName>
    <definedName name="_xlnm.Print_Titles" localSheetId="10">COG!$12:$15</definedName>
    <definedName name="_xlnm.Print_Titles" localSheetId="9">'E A Eje Presup Egresos CA'!$13:$16</definedName>
    <definedName name="_xlnm.Print_Titles" localSheetId="17">'Relacion Ctas Banc'!$8:$12</definedName>
  </definedNames>
  <calcPr calcId="152511"/>
</workbook>
</file>

<file path=xl/calcChain.xml><?xml version="1.0" encoding="utf-8"?>
<calcChain xmlns="http://schemas.openxmlformats.org/spreadsheetml/2006/main">
  <c r="L18" i="15" l="1"/>
  <c r="L19" i="15"/>
  <c r="L20" i="15"/>
  <c r="L21" i="15"/>
  <c r="L22" i="15"/>
  <c r="L23" i="15"/>
  <c r="L25" i="15"/>
  <c r="L26" i="15"/>
  <c r="L27" i="15"/>
  <c r="L28" i="15"/>
  <c r="L29" i="15"/>
  <c r="L30" i="15"/>
  <c r="L31" i="15"/>
  <c r="L32" i="15"/>
  <c r="L33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17" i="15"/>
  <c r="Q53" i="18" l="1"/>
  <c r="Q49" i="18"/>
  <c r="Q50" i="18"/>
  <c r="Q51" i="18"/>
  <c r="Q52" i="18"/>
  <c r="Q48" i="18"/>
  <c r="O49" i="18"/>
  <c r="H50" i="18"/>
  <c r="H49" i="18"/>
  <c r="H48" i="18"/>
  <c r="L50" i="18"/>
  <c r="L49" i="18"/>
  <c r="L48" i="18"/>
  <c r="P54" i="18" l="1"/>
  <c r="O54" i="18"/>
  <c r="N54" i="18"/>
  <c r="M54" i="18"/>
  <c r="L54" i="18"/>
  <c r="K54" i="18"/>
  <c r="J54" i="18"/>
  <c r="I54" i="18"/>
  <c r="H54" i="18"/>
  <c r="F54" i="18"/>
  <c r="E54" i="18"/>
  <c r="D54" i="18"/>
  <c r="G54" i="18"/>
  <c r="D43" i="18"/>
  <c r="D21" i="18"/>
  <c r="Q54" i="18" l="1"/>
  <c r="N41" i="17" l="1"/>
  <c r="E40" i="18" l="1"/>
  <c r="F40" i="18"/>
  <c r="G40" i="18"/>
  <c r="H40" i="18"/>
  <c r="I40" i="18"/>
  <c r="J40" i="18"/>
  <c r="K40" i="18"/>
  <c r="L40" i="18"/>
  <c r="M40" i="18"/>
  <c r="N40" i="18"/>
  <c r="O40" i="18"/>
  <c r="P40" i="18"/>
  <c r="D40" i="18"/>
  <c r="Q40" i="18" s="1"/>
  <c r="E38" i="18"/>
  <c r="F38" i="18"/>
  <c r="G38" i="18"/>
  <c r="H38" i="18"/>
  <c r="I38" i="18"/>
  <c r="J38" i="18"/>
  <c r="K38" i="18"/>
  <c r="L38" i="18"/>
  <c r="M38" i="18"/>
  <c r="N38" i="18"/>
  <c r="O38" i="18"/>
  <c r="P38" i="18"/>
  <c r="D38" i="18"/>
  <c r="G20" i="18"/>
  <c r="Q38" i="18"/>
  <c r="P21" i="18"/>
  <c r="P20" i="18"/>
  <c r="E21" i="18"/>
  <c r="F21" i="18"/>
  <c r="G21" i="18"/>
  <c r="H21" i="18"/>
  <c r="I21" i="18"/>
  <c r="J21" i="18"/>
  <c r="K21" i="18"/>
  <c r="L21" i="18"/>
  <c r="M21" i="18"/>
  <c r="N21" i="18"/>
  <c r="O21" i="18"/>
  <c r="E30" i="18"/>
  <c r="F30" i="18"/>
  <c r="G30" i="18"/>
  <c r="H30" i="18"/>
  <c r="I30" i="18"/>
  <c r="J30" i="18"/>
  <c r="K30" i="18"/>
  <c r="L30" i="18"/>
  <c r="M30" i="18"/>
  <c r="N30" i="18"/>
  <c r="O30" i="18"/>
  <c r="Q30" i="18" s="1"/>
  <c r="D30" i="18"/>
  <c r="L41" i="17"/>
  <c r="O30" i="17"/>
  <c r="O31" i="17"/>
  <c r="O32" i="17"/>
  <c r="O33" i="17"/>
  <c r="O34" i="17"/>
  <c r="O35" i="17"/>
  <c r="O36" i="17"/>
  <c r="P36" i="17" s="1"/>
  <c r="O29" i="17"/>
  <c r="N37" i="17"/>
  <c r="M37" i="17"/>
  <c r="O37" i="17" l="1"/>
  <c r="Q21" i="18"/>
  <c r="L35" i="17"/>
  <c r="P35" i="17" s="1"/>
  <c r="L34" i="17"/>
  <c r="P34" i="17" s="1"/>
  <c r="L33" i="17"/>
  <c r="L32" i="17"/>
  <c r="L31" i="17"/>
  <c r="L30" i="17"/>
  <c r="P33" i="17" l="1"/>
  <c r="P32" i="17"/>
  <c r="P31" i="17"/>
  <c r="P30" i="17" l="1"/>
  <c r="L43" i="17" l="1"/>
  <c r="L29" i="17"/>
  <c r="N40" i="17" l="1"/>
  <c r="N42" i="17" s="1"/>
  <c r="P29" i="17"/>
  <c r="P37" i="17" s="1"/>
  <c r="P38" i="17" s="1"/>
  <c r="H90" i="13" l="1"/>
  <c r="I85" i="13"/>
  <c r="I90" i="13" s="1"/>
  <c r="I80" i="13"/>
  <c r="I72" i="13"/>
  <c r="H71" i="13" s="1"/>
  <c r="H78" i="13" l="1"/>
  <c r="H75" i="13"/>
  <c r="L34" i="15" l="1"/>
  <c r="L24" i="15"/>
  <c r="L37" i="17"/>
  <c r="L38" i="17" l="1"/>
  <c r="K84" i="9" l="1"/>
  <c r="O42" i="2" l="1"/>
  <c r="O43" i="2" l="1"/>
  <c r="O44" i="2" s="1"/>
</calcChain>
</file>

<file path=xl/sharedStrings.xml><?xml version="1.0" encoding="utf-8"?>
<sst xmlns="http://schemas.openxmlformats.org/spreadsheetml/2006/main" count="1423" uniqueCount="709">
  <si>
    <t>Estado de Situación Financiera</t>
  </si>
  <si>
    <t>(Pesos)</t>
  </si>
  <si>
    <t>Año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</si>
  <si>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</si>
  <si>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</si>
  <si>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</si>
  <si>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</si>
  <si>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</si>
  <si>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</si>
  <si>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</si>
  <si>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</si>
  <si>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</si>
  <si>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</si>
  <si>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</si>
  <si>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</si>
  <si>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</si>
  <si>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</si>
  <si>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</si>
  <si>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</si>
  <si>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</si>
  <si>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</si>
  <si>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</si>
  <si>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</si>
  <si>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</si>
  <si>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</si>
  <si>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</si>
  <si>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</si>
  <si>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</si>
  <si>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</si>
  <si>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</si>
  <si>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</si>
  <si>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</si>
  <si>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</si>
  <si>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</si>
  <si>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</si>
  <si>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</si>
  <si>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</si>
  <si>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</si>
  <si>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</si>
  <si>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</si>
  <si>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</si>
  <si>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</si>
  <si>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  Activos  No Circulantes</t>
  </si>
  <si>
    <t>HACIENDA PÚBLICA/ PATRIMONIO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</si>
  <si>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</si>
  <si>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</si>
  <si>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</si>
  <si>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</si>
  <si>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</si>
  <si>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</si>
  <si>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</si>
  <si>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</si>
  <si>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</si>
  <si>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</si>
  <si>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</si>
  <si>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</si>
  <si>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</si>
  <si>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</si>
  <si>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Estado de Cambios en la Situación Financiera</t>
  </si>
  <si>
    <t>Origen</t>
  </si>
  <si>
    <t>Aplicación</t>
  </si>
  <si>
    <t>Concepto</t>
  </si>
  <si>
    <t>CONCEPTO</t>
  </si>
  <si>
    <t>Bajo protesta de decir verdad declaramos que los Estados Financieros y sus Notas son razonablemente correctos y responsabilidad del emisor</t>
  </si>
  <si>
    <t>Exceso o Insuficiencia en la Actualización de la Hacienda Pública/Patrimonio</t>
  </si>
  <si>
    <t>Estado de Actividades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</si>
  <si>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</si>
  <si>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</si>
  <si>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</si>
  <si>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</si>
  <si>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</si>
  <si>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</si>
  <si>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</si>
  <si>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</si>
  <si>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</si>
  <si>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</si>
  <si>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</si>
  <si>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</si>
  <si>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</si>
  <si>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</si>
  <si>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</si>
  <si>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</si>
  <si>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</si>
  <si>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</si>
  <si>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</si>
  <si>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</si>
  <si>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</si>
  <si>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</si>
  <si>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</si>
  <si>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</si>
  <si>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</si>
  <si>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</si>
  <si>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</si>
  <si>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</si>
  <si>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</si>
  <si>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</si>
  <si>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</si>
  <si>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</si>
  <si>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</si>
  <si>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</si>
  <si>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</si>
  <si>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</si>
  <si>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</si>
  <si>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</si>
  <si>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</si>
  <si>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</si>
  <si>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</si>
  <si>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</si>
  <si>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</si>
  <si>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</si>
  <si>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</si>
  <si>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</si>
  <si>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</si>
  <si>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</si>
  <si>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</si>
  <si>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</si>
  <si>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</si>
  <si>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Estado de Variación en la Hacienda Pública</t>
  </si>
  <si>
    <t>(pesos)</t>
  </si>
  <si>
    <t xml:space="preserve"> 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</si>
  <si>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</si>
  <si>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</si>
  <si>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</si>
  <si>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</si>
  <si>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</si>
  <si>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</si>
  <si>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</si>
  <si>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</si>
  <si>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</si>
  <si>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</si>
  <si>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</si>
  <si>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</si>
  <si>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</si>
  <si>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</si>
  <si>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</si>
  <si>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</si>
  <si>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</si>
  <si>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</si>
  <si>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</si>
  <si>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</si>
  <si>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</si>
  <si>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</si>
  <si>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</si>
  <si>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</si>
  <si>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</si>
  <si>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</si>
  <si>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</si>
  <si>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</si>
  <si>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</si>
  <si>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</si>
  <si>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</si>
  <si>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</si>
  <si>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</si>
  <si>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</si>
  <si>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</si>
  <si>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</si>
  <si>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</si>
  <si>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</si>
  <si>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</si>
  <si>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Estado de Flujos de Efectivo</t>
  </si>
  <si>
    <t>Flujos de Efectivo de las Actividades de Gestión</t>
  </si>
  <si>
    <t xml:space="preserve">Flujos de Efectivo de las Actividades de Inversión </t>
  </si>
  <si>
    <t>Contribuciones de mejoras</t>
  </si>
  <si>
    <t>Flujos Netos de Efectivo por Actividades de Inversión</t>
  </si>
  <si>
    <t>Flujo de Efectivo de las Actividades de Financiamiento</t>
  </si>
  <si>
    <t>Servicios Personales</t>
  </si>
  <si>
    <t>Endeudamiento Neto</t>
  </si>
  <si>
    <t xml:space="preserve">   Interno</t>
  </si>
  <si>
    <t>Transferencias al resto del Sector Público</t>
  </si>
  <si>
    <t xml:space="preserve">   Externo</t>
  </si>
  <si>
    <t xml:space="preserve">Subsidios y Subvenciones </t>
  </si>
  <si>
    <t>Servicios de la Deuda</t>
  </si>
  <si>
    <t xml:space="preserve">Participaciones </t>
  </si>
  <si>
    <t>Flujos netos de Efectivo por Actividades de Financiamiento</t>
  </si>
  <si>
    <t>Flujos Netos de Efectivo por Actividades de Operación</t>
  </si>
  <si>
    <t xml:space="preserve">Incremento/Disminución Neta en el Efectivo y Equivalentes al Efectivo </t>
  </si>
  <si>
    <t>Total del  Pasivo</t>
  </si>
  <si>
    <t>Total del Activo</t>
  </si>
  <si>
    <t>Total del  Pasivo y Hacienda Pública / Patrimonio</t>
  </si>
  <si>
    <t>Transferencia, Asignaciones, Subsidios y Otras ayudas</t>
  </si>
  <si>
    <t>Transferencia, Asignaciones, Subsidios y Otras Ayudas</t>
  </si>
  <si>
    <t>Aumento por Insuficiencia de Estimaciones por Pérdida o Deterioro y Obsolescencia</t>
  </si>
  <si>
    <t>Cuotas y Aportaciones de Seguridad Social</t>
  </si>
  <si>
    <t>Transferencias, Asignaciones y Subsidios y Otras Ayudas</t>
  </si>
  <si>
    <t>Otros Orígenes de Operación</t>
  </si>
  <si>
    <t>Otras Aplicaciones de Operación</t>
  </si>
  <si>
    <t xml:space="preserve">Otros Orígenes de Inversión </t>
  </si>
  <si>
    <t>Otras Aplicaciones de Inversión</t>
  </si>
  <si>
    <t xml:space="preserve">   Otras Aplicaciones de Financiamiento</t>
  </si>
  <si>
    <t xml:space="preserve">   Otros Orígenes de Financiamiento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</si>
  <si>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</si>
  <si>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</si>
  <si>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</si>
  <si>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</si>
  <si>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</si>
  <si>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</si>
  <si>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</si>
  <si>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</si>
  <si>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</si>
  <si>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</si>
  <si>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</si>
  <si>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</si>
  <si>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</si>
  <si>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</si>
  <si>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</si>
  <si>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</si>
  <si>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</si>
  <si>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</si>
  <si>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</si>
  <si>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</si>
  <si>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</si>
  <si>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Total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</si>
  <si>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</si>
  <si>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</si>
  <si>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</si>
  <si>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</si>
  <si>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(6 = 5 - 1 )</t>
  </si>
  <si>
    <t>Estado Analítico del Ejercicio del Presupuesto de Egresos</t>
  </si>
  <si>
    <t>Clasificación Administrativa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</si>
  <si>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</si>
  <si>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</si>
  <si>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</si>
  <si>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</si>
  <si>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</si>
  <si>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</si>
  <si>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</si>
  <si>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</si>
  <si>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</si>
  <si>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</si>
  <si>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</si>
  <si>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</si>
  <si>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</si>
  <si>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</si>
  <si>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</si>
  <si>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</si>
  <si>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</si>
  <si>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</si>
  <si>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</si>
  <si>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</si>
  <si>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</si>
  <si>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</si>
  <si>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</si>
  <si>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</si>
  <si>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</si>
  <si>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</si>
  <si>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</si>
  <si>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</si>
  <si>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</si>
  <si>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</si>
  <si>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</si>
  <si>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</si>
  <si>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</si>
  <si>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</si>
  <si>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</si>
  <si>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</si>
  <si>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</si>
  <si>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</si>
  <si>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</si>
  <si>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</si>
  <si>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</si>
  <si>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</si>
  <si>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</si>
  <si>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</si>
  <si>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</si>
  <si>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</si>
  <si>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</si>
  <si>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</si>
  <si>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</si>
  <si>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</si>
  <si>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</si>
  <si>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</si>
  <si>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</si>
  <si>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</si>
  <si>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</si>
  <si>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</si>
  <si>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</si>
  <si>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</si>
  <si>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</si>
  <si>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</si>
  <si>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</si>
  <si>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</si>
  <si>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</si>
  <si>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</si>
  <si>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</si>
  <si>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</si>
  <si>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</si>
  <si>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</si>
  <si>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</si>
  <si>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</si>
  <si>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</si>
  <si>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</si>
  <si>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</si>
  <si>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</si>
  <si>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</si>
  <si>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</si>
  <si>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</si>
  <si>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</si>
  <si>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</si>
  <si>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</si>
  <si>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</si>
  <si>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</si>
  <si>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</si>
  <si>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</si>
  <si>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</si>
  <si>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</si>
  <si>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</si>
  <si>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</si>
  <si>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</si>
  <si>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</si>
  <si>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</si>
  <si>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</si>
  <si>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</si>
  <si>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</si>
  <si>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</si>
  <si>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</si>
  <si>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</si>
  <si>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 xml:space="preserve">Endeudamiento Neto </t>
  </si>
  <si>
    <t>A</t>
  </si>
  <si>
    <t>B</t>
  </si>
  <si>
    <t>C = A - B</t>
  </si>
  <si>
    <t>Créditos Bancarios</t>
  </si>
  <si>
    <t>Total Créditos Bancarios</t>
  </si>
  <si>
    <t>Otros Instrumentos de Deuda</t>
  </si>
  <si>
    <t>Total Otros Instrumentos de Deuda</t>
  </si>
  <si>
    <t>Intereses de la Deuda</t>
  </si>
  <si>
    <t>Total de Intereses de Créditos Bancarios</t>
  </si>
  <si>
    <t>Total de Intereses de Otros Instrumentos de Deuda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</si>
  <si>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</si>
  <si>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</si>
  <si>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</si>
  <si>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</si>
  <si>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</si>
  <si>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</si>
  <si>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</si>
  <si>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</si>
  <si>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</si>
  <si>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</si>
  <si>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</si>
  <si>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</si>
  <si>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</si>
  <si>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</si>
  <si>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</si>
  <si>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</si>
  <si>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</si>
  <si>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</si>
  <si>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</si>
  <si>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</si>
  <si>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</si>
  <si>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</si>
  <si>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</si>
  <si>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</si>
  <si>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</si>
  <si>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</si>
  <si>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</si>
  <si>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</si>
  <si>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</si>
  <si>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</si>
  <si>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</si>
  <si>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Indicadores de Postura Fiscal</t>
  </si>
  <si>
    <t>I. Ingresos Presupuestarios (I=1+2)</t>
  </si>
  <si>
    <t>II. Egresos Presupuestarios (II=3+4)</t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</si>
  <si>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</si>
  <si>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</si>
  <si>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</si>
  <si>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</si>
  <si>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</si>
  <si>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</si>
  <si>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</si>
  <si>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3 Para Ingresos se reportan los ingresos recaudados; para egresos se reportan los egresos pagados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</si>
  <si>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</si>
  <si>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</si>
  <si>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</si>
  <si>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</si>
  <si>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</si>
  <si>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 xml:space="preserve">SECRETARIA DE FINANZAS </t>
  </si>
  <si>
    <t>SECRETARIA DE FINANZAS</t>
  </si>
  <si>
    <t>Municipio o Entidad</t>
  </si>
  <si>
    <t>Avales a Municipios</t>
  </si>
  <si>
    <t xml:space="preserve">Deuda Interna </t>
  </si>
  <si>
    <t>Municipio o Entidad :</t>
  </si>
  <si>
    <t>Acuña</t>
  </si>
  <si>
    <t>Informes sobre Pasivos Contingentes</t>
  </si>
  <si>
    <t>Clasificación por Objeto del Gasto (Capítulo y Concepto)</t>
  </si>
  <si>
    <r>
      <t xml:space="preserve">Pagado </t>
    </r>
    <r>
      <rPr>
        <b/>
        <vertAlign val="superscript"/>
        <sz val="11"/>
        <color theme="0"/>
        <rFont val="Arial"/>
        <family val="2"/>
      </rPr>
      <t>3</t>
    </r>
  </si>
  <si>
    <r>
      <t xml:space="preserve">     1. Ingresos del Gobierno de la Entidad Federativa </t>
    </r>
    <r>
      <rPr>
        <b/>
        <vertAlign val="superscript"/>
        <sz val="11"/>
        <color theme="1"/>
        <rFont val="Arial"/>
        <family val="2"/>
      </rPr>
      <t>1</t>
    </r>
  </si>
  <si>
    <r>
      <t xml:space="preserve">     2. Ingresos del Sector Paraestatal </t>
    </r>
    <r>
      <rPr>
        <b/>
        <vertAlign val="superscript"/>
        <sz val="11"/>
        <color theme="1"/>
        <rFont val="Arial"/>
        <family val="2"/>
      </rPr>
      <t>1</t>
    </r>
  </si>
  <si>
    <r>
      <t xml:space="preserve">        3. Egresos del Gobierno de la Entidad Federativa </t>
    </r>
    <r>
      <rPr>
        <b/>
        <vertAlign val="superscript"/>
        <sz val="11"/>
        <color theme="1"/>
        <rFont val="Arial"/>
        <family val="2"/>
      </rPr>
      <t>2</t>
    </r>
  </si>
  <si>
    <r>
      <t xml:space="preserve">          4. Egresos del Sector Paraestatal </t>
    </r>
    <r>
      <rPr>
        <b/>
        <vertAlign val="superscript"/>
        <sz val="11"/>
        <color theme="1"/>
        <rFont val="Arial"/>
        <family val="2"/>
      </rPr>
      <t>2</t>
    </r>
  </si>
  <si>
    <t>Secretario de Finanzas</t>
  </si>
  <si>
    <t>ING.  ISMAEL E. RAMOS FLORES</t>
  </si>
  <si>
    <t>Pesos</t>
  </si>
  <si>
    <t>BBVA BANCOMER</t>
  </si>
  <si>
    <t>INBURSA</t>
  </si>
  <si>
    <t>BANSI</t>
  </si>
  <si>
    <t>MULTIVA</t>
  </si>
  <si>
    <t>CASA DE BOLSA MULTIVA</t>
  </si>
  <si>
    <t>HSBC</t>
  </si>
  <si>
    <t>BANORTE</t>
  </si>
  <si>
    <t>BANCO DEL BAJIO</t>
  </si>
  <si>
    <t>BANCA MIFEL</t>
  </si>
  <si>
    <t>BANOBRAS</t>
  </si>
  <si>
    <t>BANCO INTERACCIONES</t>
  </si>
  <si>
    <t>SANTANDER SERFIN</t>
  </si>
  <si>
    <t>BANAMEX</t>
  </si>
  <si>
    <t>Castaños</t>
  </si>
  <si>
    <t>Francisco I Madero</t>
  </si>
  <si>
    <t>Frontera</t>
  </si>
  <si>
    <t>Matamoros</t>
  </si>
  <si>
    <t>Monclova</t>
  </si>
  <si>
    <t>Ramos Arizpe</t>
  </si>
  <si>
    <t>Banobras</t>
  </si>
  <si>
    <t>Otros Avales</t>
  </si>
  <si>
    <t>Autopistas de Coahuila</t>
  </si>
  <si>
    <t>SIMAS Parras</t>
  </si>
  <si>
    <t>SIMAS Acuña</t>
  </si>
  <si>
    <t>SIMAS Piedras Negras</t>
  </si>
  <si>
    <t>Bancomer</t>
  </si>
  <si>
    <t>Cofidan</t>
  </si>
  <si>
    <t>Otros Valores</t>
  </si>
  <si>
    <t>Banobras Cupon Cero</t>
  </si>
  <si>
    <t>CONGRESO DEL ESTADO</t>
  </si>
  <si>
    <t>CONTADURIA MAYOR</t>
  </si>
  <si>
    <t>TRIBUNAL SUPERIOR DE JUSTICIA</t>
  </si>
  <si>
    <t>OFICINAS DEL EJECUTIVO</t>
  </si>
  <si>
    <t>SECRETARIA DE GOBIERNO</t>
  </si>
  <si>
    <t>SECRETARIA DE FOMENTO ECONOMICO</t>
  </si>
  <si>
    <t>SECRETARIA DE EDUCACION</t>
  </si>
  <si>
    <t>SECRETARIA DE DESARROLLO SOCIAL</t>
  </si>
  <si>
    <t>SECRETARIA DE SEGURIDAD PUBLICA</t>
  </si>
  <si>
    <t>SECRETARIA DE SALUD</t>
  </si>
  <si>
    <t>SECRETARIA DE INFRAESTRUCTURA</t>
  </si>
  <si>
    <t>SECRETARIA DE FOMENTO AGROPECUARIO</t>
  </si>
  <si>
    <t>SECRETARIA DE FISCALIZACIÓN Y RENDICIÓN DE CUENTAS</t>
  </si>
  <si>
    <t>PROCURADURIA GENERAL DE JUSTICIA DEL ESTADO</t>
  </si>
  <si>
    <t>REPRESENTACION DEL GOBIERNO DEL ESTADO EN MEXICO,</t>
  </si>
  <si>
    <t>SECRETARIA DE MEDIO AMBIENTE Y RECURSOS NATURALES</t>
  </si>
  <si>
    <t>SECRETARIA DE TURISMO</t>
  </si>
  <si>
    <t>SECRETARIA DE CULTURA</t>
  </si>
  <si>
    <t>SRIA DE GESTION URBANA Y ORDENAMIENTO TERRITORIAL</t>
  </si>
  <si>
    <t>SECRETARIA DEL TRABAJO</t>
  </si>
  <si>
    <t>SECRETARIA DE LA JUVENTUD</t>
  </si>
  <si>
    <t>SECRETARIA DE LA MUJER</t>
  </si>
  <si>
    <t>PROCURADURIA PARA NIÑOS, NIÑAS Y LA FAMILIA COAHUI</t>
  </si>
  <si>
    <t>PARTICIPACIONES MUNICIPALES</t>
  </si>
  <si>
    <t>SISTEMA PARA EL DESARROLLO INTEGRAL DE LA FAMILIA</t>
  </si>
  <si>
    <t>DIRECCION DE PENSIONES BUROCRATAS</t>
  </si>
  <si>
    <t>INSTITUTO ESTATAL DEL DEPORTE DE COAHUILA</t>
  </si>
  <si>
    <t>INSTITUTO COAHUILENSE DEL CATASTRO</t>
  </si>
  <si>
    <t>C.E.R.T.T.U.R.C.</t>
  </si>
  <si>
    <t>INSTITUTO ESTATAL PARA LA CONSTRUCCION DE ESCUELAS</t>
  </si>
  <si>
    <t>SERVICIOS DE SALUD DE COAHUILA</t>
  </si>
  <si>
    <t>COECYT</t>
  </si>
  <si>
    <t>COLEGIO DE EDUCACION PROFESIONAL TECNICA</t>
  </si>
  <si>
    <t>COMISION ESTATAL DE AGUAS Y SANEAMIENTO DE COAH.</t>
  </si>
  <si>
    <t>INSTITUTO COAHUILENSE DE ADULTOS MAYORES</t>
  </si>
  <si>
    <t>PROMOTORA PARA EL DESARROLLO RURAL</t>
  </si>
  <si>
    <t>COMISION ESTATAL DE LA VIVIENDA</t>
  </si>
  <si>
    <t>INTS. SERV. DE SALUD REHABILT. Y EDUC. ESP. E INTE</t>
  </si>
  <si>
    <t>SERVICIO DE LA DEUDA</t>
  </si>
  <si>
    <t>INSTITUTO ELECTORAL DE PARTICIPACION CIUDADANA</t>
  </si>
  <si>
    <t>INSTITUTO COAHUILENSE DE ACCESO A LA INFORMACION</t>
  </si>
  <si>
    <t>COMISION ESTATAL  DE DERECHOS HUMANOS</t>
  </si>
  <si>
    <t>COMISION COAH. DE CONCILIACION Y ARBITRAJE MEDICO</t>
  </si>
  <si>
    <t>Efectivo y Equivalente al Efectivo al Final del Ejercicio</t>
  </si>
  <si>
    <t>Efectivo y Equivalente al Efectivo al Inicio del Ejercicio</t>
  </si>
  <si>
    <t>1 Los Ingresos que se presentan son los ingresos presupuestario totales sin incluir los ingresos por financiamientos. Los Ingresos del Gobierno de la Entidad Federativa corresponden a los del Poder Ejecutivo.</t>
  </si>
  <si>
    <t>Ingresos excedentes</t>
  </si>
  <si>
    <t>CENTRO DE JUSTICIA P/LAS MUJERES SALTILLO</t>
  </si>
  <si>
    <t>COMISION EJECUTIVA ATENCION A VICTIMAS</t>
  </si>
  <si>
    <t xml:space="preserve">Amortizacion </t>
  </si>
  <si>
    <t>Adefas</t>
  </si>
  <si>
    <t>LIC. EDGAR JULIAN MONTOYA DE LA ROSA</t>
  </si>
  <si>
    <t>Subsecretario de Egresos y Administración</t>
  </si>
  <si>
    <t>Hacienda Pública/Patrimonio Neto Final del Ejercicio 2014</t>
  </si>
  <si>
    <t>Cambios en la Hacienda Pública/Patrimonio Neto del Ejercicio 2015</t>
  </si>
  <si>
    <t>Pasivo Laboral por Aplicar</t>
  </si>
  <si>
    <t>Implementación de la reforma del sistema de justicia penal 2015</t>
  </si>
  <si>
    <t>Proyectos de Desarrollo Regional 2015</t>
  </si>
  <si>
    <t>Fondo de Accesibilidad d las personas con discapacidad 2015</t>
  </si>
  <si>
    <t>Fondo de Infraestructura Deportiva Municipal 2015</t>
  </si>
  <si>
    <t>Fondo de Cultura 2015</t>
  </si>
  <si>
    <t>Fondo de Aportaciones para los servicios de salud a la comunidad 2015.</t>
  </si>
  <si>
    <t>Unidades médicas móviles2015</t>
  </si>
  <si>
    <t>Programa Nacional de Becas 2015</t>
  </si>
  <si>
    <t>Programa Escuela Segura 2015</t>
  </si>
  <si>
    <t>Programa para el desarrollo profesional docente 2015</t>
  </si>
  <si>
    <t>Programa de fortalecimiento de la calidad en educación</t>
  </si>
  <si>
    <t>Programa escuelas de tiempo completo 2015</t>
  </si>
  <si>
    <t>Programa para la inclusión y equidad educativa 2015</t>
  </si>
  <si>
    <t>Instituciones estatales de cultura 2015</t>
  </si>
  <si>
    <t>Subsidio a las entidades federativas para el fortalecimiento de sus instituciones de seguridad pública en materia de mando policial SPA 2015</t>
  </si>
  <si>
    <t>Fondo Zona Metropolitana de la Laguna 2015</t>
  </si>
  <si>
    <t>Fondo Zona Metropolitana de Piedras Negras 2015</t>
  </si>
  <si>
    <t>Fondo Zona Metropolitana Monclova Frontera 2015</t>
  </si>
  <si>
    <t>Fondo Zona Metropolitana de Saltillo 2015</t>
  </si>
  <si>
    <t>Recursos Extraordinarios para Contingencias 2015</t>
  </si>
  <si>
    <t>Incendios Forestales 2015</t>
  </si>
  <si>
    <t>Programa para el desarrollo regional turístico sustentable (PRODERETUS) 2015.</t>
  </si>
  <si>
    <t>Programa de Infraestructura promágico 2015 Federal</t>
  </si>
  <si>
    <t>Programa de Infraestructura promágico 2015 Estatal</t>
  </si>
  <si>
    <t>Subprograma de infraestructura rehabilitación y o equipamiento de espacios alimentarios PIRREA 2015</t>
  </si>
  <si>
    <t>Programa para la protección y el desarrollo integral de la Infancias 2015</t>
  </si>
  <si>
    <t>Subsidio para la seguridad pública en los municipios SUBSEMUN</t>
  </si>
  <si>
    <t>Fondo de Aportaciones para la nómina Educativa 2015.(FONE OTROS DE GASTO CORRIENTE)</t>
  </si>
  <si>
    <t>Fondo de Aportaciones para la nómina Educativa 2015.(FONE GASTO DE OPERACION)</t>
  </si>
  <si>
    <t>Fortalecimiento Municipal 2015 (FORTAMUN)</t>
  </si>
  <si>
    <t>Fondo de Aportaciones ala seguridad pública de los estados y del Distrito Federal 2015 (FASP)</t>
  </si>
  <si>
    <t>Fondo de Aportaciones para el Fortalecimiento de las Entidades Federativas 2015 (FAFEF 2015)</t>
  </si>
  <si>
    <t>Fondo de Aportaciones para la Infraestructura Social 2015 (FAIS)</t>
  </si>
  <si>
    <t>Régimen estatal de protección social 2015 (REPSS CUOTA SOCIAL)</t>
  </si>
  <si>
    <t>Programa Seguro Médico Siglo XXI 2015</t>
  </si>
  <si>
    <t>Programa de prevención y manejo de riesgos componente a atención a desastres naturales en el sector</t>
  </si>
  <si>
    <t>Programas regionales B</t>
  </si>
  <si>
    <t>Programa de agua limpia 2015</t>
  </si>
  <si>
    <t>Programa de tratamiento de aguas residuales Inc 2015</t>
  </si>
  <si>
    <t>Programa para la construcción y rehabilitación de sistemas de agua potable y saneamiento en zonas rurales</t>
  </si>
  <si>
    <t>Programa de cultura del agua 2015</t>
  </si>
  <si>
    <t>Apazu 2015</t>
  </si>
  <si>
    <t>Cuenca Cuencas centrales del norte Apazu 2015</t>
  </si>
  <si>
    <t>Cuencas centrales del norte Programa para la construcción y rehabilitación de sistemas de agua potable y saneamiento en zonas rurales</t>
  </si>
  <si>
    <t>Organismo de cuenca centrales del norte Programa de tratamiento de aguas residuales Inc 2015</t>
  </si>
  <si>
    <t>Desarrollo comunitario Comunidad diferente capacitación a grupos de desarrollo 2015</t>
  </si>
  <si>
    <t>Cuencas centrales del norte programa agua limpia 2015</t>
  </si>
  <si>
    <t>Cuencas centrales del norte programa cultura del agua 2015</t>
  </si>
  <si>
    <t>Centro de justicia para mujeres en frontera 2015</t>
  </si>
  <si>
    <t>Provisión para la armonización contable 2015</t>
  </si>
  <si>
    <t>Programas Regionales 2015</t>
  </si>
  <si>
    <t>Contingencias Económicas 2015</t>
  </si>
  <si>
    <t>Fondo de Pavimentación y Desarrollo Municipal 2015</t>
  </si>
  <si>
    <t>Fondo de apoyo a Migrantes 2015</t>
  </si>
  <si>
    <t>FAM</t>
  </si>
  <si>
    <t>Programa Nacional de Prevención del Delito 2015</t>
  </si>
  <si>
    <t>Programa de Modernización Integral del Registro Civil del Estado Estatal</t>
  </si>
  <si>
    <t>Programa de Modernización Integral del Registro Civil Federal</t>
  </si>
  <si>
    <t>IV Festival infantil de la maroma 2015</t>
  </si>
  <si>
    <t>IV Festival infantil de la palabra 2015</t>
  </si>
  <si>
    <t>Tercera edición del premio iberoamericano de poesía Manuel Acuña 2015</t>
  </si>
  <si>
    <t>Programa Estatal de Fomento a la lectura 2015</t>
  </si>
  <si>
    <t>Cuarta edición fotocoahuila 2015</t>
  </si>
  <si>
    <t>Tercer encuentro mundial de poetas2015</t>
  </si>
  <si>
    <t>Segunda edición de difusión de la cultura y las artes Coahuilenses fuera del estado</t>
  </si>
  <si>
    <t>Exposiciones temporales Urbanas</t>
  </si>
  <si>
    <t>Segunda edición de gira de documentales Coahuila 2015</t>
  </si>
  <si>
    <t>Conciertos de música clásica en el estado de Coahuila0265731938</t>
  </si>
  <si>
    <t>Segunda edición de recorridos Multimedia 2000 en Piedras Negras</t>
  </si>
  <si>
    <t>Equipamiento y ayuda al sostenimiento del centro de estudios musicales de Torreón AC</t>
  </si>
  <si>
    <t>Afaspe 2015</t>
  </si>
  <si>
    <t>Fondo de aportaciones para los servicios de salud</t>
  </si>
  <si>
    <t>Fondo de aportaciones para la educación tecnológica y de adultos 2015 FAETA</t>
  </si>
  <si>
    <t>Programa para la fiscalización del gasto federalizado PROFIS</t>
  </si>
  <si>
    <t>Construcción y modernización de caminos rurales y alimentadores camino ejido Morelos2015</t>
  </si>
  <si>
    <t>Construcción y modernización de caminos rurales y alimentadores camino La Peña Boquillas 2015</t>
  </si>
  <si>
    <t>Programa de apoyo a instancias de mujer en las entidades federativas</t>
  </si>
  <si>
    <t>Contingencias económicas para inversión 2015 B</t>
  </si>
  <si>
    <t>Caminos y puentes federales Acuña</t>
  </si>
  <si>
    <t>Caminos y puentes federales Piedras Negras</t>
  </si>
  <si>
    <t>Contingencias económicas para inversión 2015 C</t>
  </si>
  <si>
    <t>Comunidades saludables 2015</t>
  </si>
  <si>
    <t>Fondo para entidades federativas y municipios productores de hidrocarburos 2015</t>
  </si>
  <si>
    <t>Programa para la prevención y control de adicciones 2015</t>
  </si>
  <si>
    <t>Monitoreo de calidad del aire con estación fijas para la elaboración de diagnósticos indicativos</t>
  </si>
  <si>
    <t>Programa de disminución de emisiones de gases efecto invernadero por el cambio de luminarias mpio Acuña</t>
  </si>
  <si>
    <t>Adaptación climática atlas de riesgo del municipio de matamoros 2015</t>
  </si>
  <si>
    <t>Adquisición de 6 camiones recolectores para el manejo de residuos solidos urbanos mpio parras</t>
  </si>
  <si>
    <t>Generación de energía eléctrica e instalación de lámpara LED en el parque ecológico El chapulín</t>
  </si>
  <si>
    <t>Programa de disminución de emisiones de gases efecto invernadero por el cambio de luminarias en el mpio de Ramos Arizpe</t>
  </si>
  <si>
    <t>Programa de disminución de emisiones de gases efecto invernadero por el cambio de luminarias en el mpio de Parras</t>
  </si>
  <si>
    <t>Adquisición de 6 camiones recolectores para el manejo de residuos solidos urbanos mpio Acuña</t>
  </si>
  <si>
    <t>Fondo concursable de inversión en infra para educación media superior 2015 UAC</t>
  </si>
  <si>
    <t>Fondo para fortalecer la autonomía de gestión en planteles de educación media superior 2015 UAC</t>
  </si>
  <si>
    <t>Comité técnico de aguas subterráneas del acuífero cuatrocientas</t>
  </si>
  <si>
    <t>Comité técnico de aguas subterráneas del acuífero cuatrocientas Ocampo</t>
  </si>
  <si>
    <t>Programa Coahuila hacia la cultura de la igualdad en la administración publica estatal y municipal</t>
  </si>
  <si>
    <t>Contingencias cuidad acuña 2015</t>
  </si>
  <si>
    <t>Fortalecimiento a las procuradurías de la defensa del menor y la familia 2015</t>
  </si>
  <si>
    <t>Convenio de coordinación Turismo 2015</t>
  </si>
  <si>
    <t>Banorte</t>
  </si>
  <si>
    <t>Santander</t>
  </si>
  <si>
    <t>Municipio</t>
  </si>
  <si>
    <t>T  O  T  A  L</t>
  </si>
  <si>
    <t xml:space="preserve">  Zaragoza </t>
  </si>
  <si>
    <t xml:space="preserve">  Villa Unión </t>
  </si>
  <si>
    <t xml:space="preserve">  Viesca </t>
  </si>
  <si>
    <t xml:space="preserve">  Torreón </t>
  </si>
  <si>
    <t xml:space="preserve">  Sierra Mojada </t>
  </si>
  <si>
    <t xml:space="preserve">  San Pedro </t>
  </si>
  <si>
    <t xml:space="preserve">  San Juan de Sabinas </t>
  </si>
  <si>
    <t xml:space="preserve">  San Buenaventura </t>
  </si>
  <si>
    <t xml:space="preserve">  Saltillo</t>
  </si>
  <si>
    <t xml:space="preserve">  Sacramento </t>
  </si>
  <si>
    <t xml:space="preserve">  Sabinas </t>
  </si>
  <si>
    <t xml:space="preserve">  Ramos Arizpe </t>
  </si>
  <si>
    <t xml:space="preserve">  Progreso </t>
  </si>
  <si>
    <t xml:space="preserve">  Piedras Negras </t>
  </si>
  <si>
    <t xml:space="preserve">  Parras </t>
  </si>
  <si>
    <t xml:space="preserve">  Ocampo</t>
  </si>
  <si>
    <t xml:space="preserve">  Nava</t>
  </si>
  <si>
    <t xml:space="preserve">  Nadadores </t>
  </si>
  <si>
    <t xml:space="preserve">  Múzquiz </t>
  </si>
  <si>
    <t xml:space="preserve">  Morelos </t>
  </si>
  <si>
    <t xml:space="preserve">  Monclova </t>
  </si>
  <si>
    <t xml:space="preserve">  Matamoros </t>
  </si>
  <si>
    <t xml:space="preserve">  Lamadrid </t>
  </si>
  <si>
    <t xml:space="preserve">  Juárez</t>
  </si>
  <si>
    <t xml:space="preserve">  Jiménez </t>
  </si>
  <si>
    <t xml:space="preserve">  Hidalgo </t>
  </si>
  <si>
    <t xml:space="preserve">  Guerrero</t>
  </si>
  <si>
    <t xml:space="preserve">  General Escobedo </t>
  </si>
  <si>
    <t xml:space="preserve">  General Cepeda </t>
  </si>
  <si>
    <t xml:space="preserve">  Cd. Frontera </t>
  </si>
  <si>
    <t xml:space="preserve">  Francisco I. Madero </t>
  </si>
  <si>
    <t xml:space="preserve">  Cuatro Ciénegas</t>
  </si>
  <si>
    <t xml:space="preserve">  Castaños </t>
  </si>
  <si>
    <t xml:space="preserve">  Candela </t>
  </si>
  <si>
    <t xml:space="preserve">  Arteaga </t>
  </si>
  <si>
    <t xml:space="preserve">  Allende </t>
  </si>
  <si>
    <t xml:space="preserve">  Acuña </t>
  </si>
  <si>
    <t xml:space="preserve">  Abasolo</t>
  </si>
  <si>
    <t>Anexo de las Participaciones a los Municipios</t>
  </si>
  <si>
    <t>Importe</t>
  </si>
  <si>
    <t>Saldo final sep</t>
  </si>
  <si>
    <t>bbv</t>
  </si>
  <si>
    <t>bte</t>
  </si>
  <si>
    <t>inbursa</t>
  </si>
  <si>
    <t>interacc</t>
  </si>
  <si>
    <t>Multiva</t>
  </si>
  <si>
    <t>mifel</t>
  </si>
  <si>
    <t>serfin</t>
  </si>
  <si>
    <t>Banamex</t>
  </si>
  <si>
    <t xml:space="preserve"> casMultiva</t>
  </si>
  <si>
    <t>hsbc</t>
  </si>
  <si>
    <t>bansi</t>
  </si>
  <si>
    <t>Bajio</t>
  </si>
  <si>
    <t>2 Los egresos que se presentan son los egresos presupuestarios totales sin incluir los egresos por amortización. Los egresos del Gobierno de la Entidad Federativa corresponden a los del Poder Ejecutivo mas los transferidos a los poderes  Legislativo, Judicial y Órganos Autónomos</t>
  </si>
  <si>
    <t>¹ Los ingresos excedentes se presentan para efectos de cumplimiento de la Ley General de Contabilidad Gubernamental y el importe reflejado debe ser siempre mayor a cero</t>
  </si>
  <si>
    <t>Al 31 de Diciembre de 2015 y 2014</t>
  </si>
  <si>
    <t>Del 1 de enero al 31 de diciembre de 2015 y 2014</t>
  </si>
  <si>
    <t>Del 1 de enero al 31 de diciembre de 2015</t>
  </si>
  <si>
    <t xml:space="preserve">Del 1 de enero al 31 de diciembre de 2015 </t>
  </si>
  <si>
    <t>Del 1o. de enero al 31 de diciembre de 2015 y 2014</t>
  </si>
  <si>
    <t>Programa expansión oferta educativa ITS San Pedro2015</t>
  </si>
  <si>
    <t>Programa Expansión oferta educativa ITS Muzquiz 2015</t>
  </si>
  <si>
    <t>Programa Expansión oferta educativa ITS Region Carbonífera 2015</t>
  </si>
  <si>
    <t>Construcción y modernización de caminos rurales y carreteras alimentadoras Viesca Parras</t>
  </si>
  <si>
    <t>Compromiso de gobierno parque industrial Centenario</t>
  </si>
  <si>
    <t>Programa de Apoyo a las culturas municipales y comunitarias PACMYC 2015</t>
  </si>
  <si>
    <t>Proyectos Locales Juveniles 2015</t>
  </si>
  <si>
    <t>Espacios Públicos 2015</t>
  </si>
  <si>
    <t>Habitat 2015</t>
  </si>
  <si>
    <t>Programa de expansión de la oferta educativa PROEXOE 2015</t>
  </si>
  <si>
    <t>Convenio Librería Carlos Monsiváis</t>
  </si>
  <si>
    <t>Programa de atención a familias y población vulnerable 2015</t>
  </si>
  <si>
    <t>Atención a personas con discapacidad 2015</t>
  </si>
  <si>
    <t>UO37 Infraestructura Hídirca 2015</t>
  </si>
  <si>
    <t>Red Nacional de Programas de radio y televisión Poder Joven 2015</t>
  </si>
  <si>
    <t>Fomento a la Lectura 2015</t>
  </si>
  <si>
    <t>Centros Poder Joven 2015</t>
  </si>
  <si>
    <t>Cultura Infantil 2015</t>
  </si>
  <si>
    <t>Programa de Electrificacion 2015</t>
  </si>
  <si>
    <t>Afiliate 2015</t>
  </si>
  <si>
    <t>Programa para el desarrollo de la industria del Software PROSOFT</t>
  </si>
  <si>
    <t>Centro de Profesionaización acreditación y carrera SPA</t>
  </si>
  <si>
    <t>Convenio Nacional de Delegaciones, Ramas, y sectores 2015( Por una energía sustentable)</t>
  </si>
  <si>
    <t>PRODEMI 744817</t>
  </si>
  <si>
    <t>Rehabiliitación del Cuartel Puerta Amarilla 2015.</t>
  </si>
  <si>
    <t>Programa Integral de Competitividad Turistica de los Pueblos Mágicos de Parras de la Fuente Viesca</t>
  </si>
  <si>
    <t>Program de la Reforma Educativa</t>
  </si>
  <si>
    <t>Convenio SEMS INIFED Edos Planteles Educativos 2015</t>
  </si>
  <si>
    <t>Programa de Expansión en la Oferta Educativa en Educación Media Superior y superior 2015</t>
  </si>
  <si>
    <t>Contingencias Económicas D 2015</t>
  </si>
  <si>
    <t>Convenio Municipal de Hidrocarburos 2015, Municipio de Escobedo Coahuila.</t>
  </si>
  <si>
    <t>Convenio Municipal de Hidrocarburos 2015, Municipio de San Buenaventura</t>
  </si>
  <si>
    <t>Convenio Municipal de Hidrocarburos 2015, Municipio de Castaños</t>
  </si>
  <si>
    <t>Convenio Municipal de Hidrocarburos 2015, Municipio de Muzquiz</t>
  </si>
  <si>
    <t>Convenio Municipal de Hidrocarburos 2015, Municipio de Progreso</t>
  </si>
  <si>
    <t>Convenio Municipal de Hidrocarburos 2015, Municipio de Hidalgo</t>
  </si>
  <si>
    <t>Convenio Municipal de Hidrocarburos 2015, Municipio deAbasolo</t>
  </si>
  <si>
    <t>Convenio Municipal de Hidrocarburos 2015, Municipio de Juarez 2015</t>
  </si>
  <si>
    <t>Convenio Municipal de Hidrocarburos 2015, Municipio de Candela 2015</t>
  </si>
  <si>
    <t>Convenio Municipal de Hidrocarburos 2015, Municipio de Nava2015</t>
  </si>
  <si>
    <t>Contingencias económicas E 2015</t>
  </si>
  <si>
    <t>Proyectos de Desarrollo Regional B</t>
  </si>
  <si>
    <t>Contingencias económicas F 2015</t>
  </si>
  <si>
    <t>SistematizaciónyAutomatizacióndelProcesodePermisodeConstrucciónenelMunicipiodeCDAcuña del Estado de Coahuila (Federal) 2015</t>
  </si>
  <si>
    <t>SistematizaciónyAutomatizacióndelProcesodePermisodeConstrucciónenelMunicipiodeParrasdel Estado de Coahuila (Federal) 2015</t>
  </si>
  <si>
    <t>SistematizaciónyAutomatizacióndelProcesodePermisodeConstrucciónenelMunicipiodeMonclova del Estado de Coahuila (Federal) 2015</t>
  </si>
  <si>
    <t>SistematizaciónyAutomatizacióndelProcesodePermisodeConstrucciónenelMunicipiodePiedras Negras del Estado de Coahuila (Federal) 2015</t>
  </si>
  <si>
    <t>SistematizaciónyAutomatizacióndelProcesodePermisodeConstrucciónenelMunicipiodeMatamoros Sdel Estado de Coahuila (Federal) 2015</t>
  </si>
  <si>
    <t>SistematizaciónyAutomatizacióndelProcesodePermisodeConstrucciónenelMunicipiodeRamosArizpedel Estado de Coahuila (Federal) 2015</t>
  </si>
  <si>
    <t>SistematizaciónyAutomatizacióndelProcesodePermisodeConstrucciónenelMunicipiodeFrancisco I Madero del Estado de Coahuila (Federal) 2015</t>
  </si>
  <si>
    <t>SistematizaciónyAutomatizacióndelProcesodePermisodeConstrucciónenelMunicipiodeTorreón del Estado de Coahuila (Federal) 2015</t>
  </si>
  <si>
    <t>SistematizaciónyAutomatizacióndelProcesodePermisodeConstrucciónenelMunicipiodeSanPedro del Estado de Coahuila (Federal) 2015</t>
  </si>
  <si>
    <t>SistematizaciónyAutomatizacióndelProcesodePermisodeConstrucciónenelMunicipiodeSaltillodel Estado de Coahuila (Federal) 2015</t>
  </si>
  <si>
    <t>Compromiso Parque Industrial Centenario (Recurso P) 2015</t>
  </si>
  <si>
    <t>Red Mover A México II Federal</t>
  </si>
  <si>
    <t>Recursos Remanentes del FAM 2015-2016</t>
  </si>
  <si>
    <t>Programa Integral de Competitividad Turistica de los Pueblos Mágicos de Cuatrocienegas y Arteaga</t>
  </si>
  <si>
    <t>U-80 Apoyo a Centros y Organizaciones de Educación 2015</t>
  </si>
  <si>
    <t>U-80 Apoyo a Centros y Organizaciones de Educación 2015 (2)</t>
  </si>
  <si>
    <t>Proyectos de Desarrollo Regional C 2015</t>
  </si>
  <si>
    <t>Contingencia Ciudad Piedras Negras Coahuila 2015</t>
  </si>
  <si>
    <t>Registro Estatal de Proveedores y Contratistas (REPROCO)2015</t>
  </si>
  <si>
    <t>Fortalecimiento a la Atención Medica 2016</t>
  </si>
  <si>
    <t>Cuenta Pública 2015</t>
  </si>
  <si>
    <t>Saldo Neto en la Hacienda Pública / Patrimonio a 31 de diciembre 2015</t>
  </si>
  <si>
    <t>Cuenta Pública  2015</t>
  </si>
  <si>
    <t>Error</t>
  </si>
  <si>
    <t>error</t>
  </si>
  <si>
    <t>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</si>
</sst>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_-* #,##0_-;\-* #,##0_-;_-* &quot;-&quot;??_-;_-@_-"/>
    <numFmt numFmtId="168" formatCode="_-* #,##0.0000_-;\-* #,##0.0000_-;_-* &quot;-&quot;??_-;_-@_-"/>
    <numFmt numFmtId="169" formatCode="#,##0.00000"/>
    <numFmt numFmtId="170" formatCode="_-* #,##0.00000_-;\-* #,##0.00000_-;_-* &quot;-&quot;??_-;_-@_-"/>
    <numFmt numFmtId="171" formatCode="#,##0.000000"/>
    <numFmt numFmtId="172" formatCode="#,##0.0000000"/>
    <numFmt numFmtId="173" formatCode="#,##0.0000"/>
    <numFmt numFmtId="174" formatCode="_-* #,##0.000000000_-;\-* #,##0.000000000_-;_-* &quot;-&quot;??_-;_-@_-"/>
    <numFmt numFmtId="175" formatCode="#,##0.0_ ;\-#,##0.0\ "/>
    <numFmt numFmtId="176" formatCode="_-* #,##0.000_-;\-* #,##0.000_-;_-* &quot;-&quot;??_-;_-@_-"/>
    <numFmt numFmtId="177" formatCode="_-* #,##0.0000000_-;\-* #,##0.0000000_-;_-* &quot;-&quot;??_-;_-@_-"/>
    <numFmt numFmtId="178" formatCode="0.000"/>
    <numFmt numFmtId="179" formatCode="#,##0.000000000"/>
    <numFmt numFmtId="180" formatCode="_-* #,##0.0_-;\-* #,##0.0_-;_-* &quot;-&quot;??_-;_-@_-"/>
    <numFmt numFmtId="181" formatCode="#,##0.000000000000000000"/>
    <numFmt numFmtId="182" formatCode="0.0000000000_ ;\-0.0000000000\ 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i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  <font>
      <b/>
      <sz val="11"/>
      <color theme="0" tint="-0.499984740745262"/>
      <name val="Arial"/>
      <family val="2"/>
    </font>
    <font>
      <b/>
      <i/>
      <sz val="11"/>
      <color theme="1"/>
      <name val="Arial"/>
      <family val="2"/>
    </font>
    <font>
      <b/>
      <sz val="11"/>
      <color theme="1" tint="0.34998626667073579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</font>
    <font>
      <b/>
      <vertAlign val="superscript"/>
      <sz val="11"/>
      <color theme="0"/>
      <name val="Arial"/>
      <family val="2"/>
    </font>
    <font>
      <b/>
      <vertAlign val="superscript"/>
      <sz val="11"/>
      <color theme="1"/>
      <name val="Arial"/>
      <family val="2"/>
    </font>
    <font>
      <b/>
      <sz val="11"/>
      <color rgb="FFFFFFFF"/>
      <name val="Arial"/>
      <family val="2"/>
    </font>
    <font>
      <sz val="12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.5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00B050"/>
        <bgColor indexed="64"/>
      </patternFill>
    </fill>
    <fill>
      <patternFill patternType="lightGray">
        <bgColor rgb="FF00A54B"/>
      </patternFill>
    </fill>
    <fill>
      <patternFill patternType="solid">
        <fgColor rgb="FFFFFFFF"/>
        <bgColor rgb="FF000000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55">
    <xf numFmtId="0" fontId="0" fillId="0" borderId="0" xfId="0"/>
    <xf numFmtId="0" fontId="0" fillId="0" borderId="0" xfId="0" applyFill="1"/>
    <xf numFmtId="0" fontId="5" fillId="0" borderId="0" xfId="0" applyFont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/>
    <xf numFmtId="0" fontId="7" fillId="2" borderId="0" xfId="0" applyFont="1" applyFill="1" applyBorder="1"/>
    <xf numFmtId="0" fontId="8" fillId="2" borderId="0" xfId="3" applyFont="1" applyFill="1" applyBorder="1" applyAlignment="1"/>
    <xf numFmtId="0" fontId="9" fillId="2" borderId="0" xfId="0" applyFont="1" applyFill="1" applyBorder="1" applyAlignment="1"/>
    <xf numFmtId="0" fontId="8" fillId="2" borderId="0" xfId="3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right"/>
    </xf>
    <xf numFmtId="0" fontId="8" fillId="2" borderId="0" xfId="3" applyFont="1" applyFill="1" applyBorder="1" applyAlignment="1">
      <alignment horizontal="centerContinuous"/>
    </xf>
    <xf numFmtId="0" fontId="7" fillId="2" borderId="0" xfId="0" applyFont="1" applyFill="1" applyBorder="1" applyAlignment="1"/>
    <xf numFmtId="0" fontId="10" fillId="2" borderId="0" xfId="3" applyFont="1" applyFill="1" applyBorder="1" applyAlignment="1">
      <alignment horizontal="center" vertical="center"/>
    </xf>
    <xf numFmtId="0" fontId="10" fillId="2" borderId="0" xfId="3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 vertical="center"/>
    </xf>
    <xf numFmtId="165" fontId="12" fillId="3" borderId="6" xfId="2" applyNumberFormat="1" applyFont="1" applyFill="1" applyBorder="1" applyAlignment="1">
      <alignment horizontal="center" vertical="center"/>
    </xf>
    <xf numFmtId="0" fontId="12" fillId="3" borderId="6" xfId="3" applyFont="1" applyFill="1" applyBorder="1" applyAlignment="1">
      <alignment horizontal="center" vertical="center"/>
    </xf>
    <xf numFmtId="0" fontId="12" fillId="3" borderId="10" xfId="3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/>
    </xf>
    <xf numFmtId="0" fontId="7" fillId="2" borderId="1" xfId="0" applyFont="1" applyFill="1" applyBorder="1" applyAlignment="1"/>
    <xf numFmtId="0" fontId="8" fillId="2" borderId="0" xfId="3" applyFont="1" applyFill="1" applyBorder="1" applyAlignment="1">
      <alignment vertical="center"/>
    </xf>
    <xf numFmtId="0" fontId="10" fillId="2" borderId="0" xfId="3" applyFont="1" applyFill="1" applyBorder="1" applyAlignment="1"/>
    <xf numFmtId="0" fontId="7" fillId="2" borderId="2" xfId="0" applyFont="1" applyFill="1" applyBorder="1"/>
    <xf numFmtId="0" fontId="8" fillId="2" borderId="1" xfId="0" applyFont="1" applyFill="1" applyBorder="1" applyAlignment="1"/>
    <xf numFmtId="3" fontId="10" fillId="2" borderId="0" xfId="0" applyNumberFormat="1" applyFont="1" applyFill="1" applyBorder="1" applyAlignment="1">
      <alignment vertical="top"/>
    </xf>
    <xf numFmtId="0" fontId="7" fillId="2" borderId="0" xfId="0" applyFont="1" applyFill="1" applyBorder="1" applyAlignment="1">
      <alignment vertical="top"/>
    </xf>
    <xf numFmtId="0" fontId="7" fillId="2" borderId="2" xfId="0" applyFont="1" applyFill="1" applyBorder="1" applyAlignment="1"/>
    <xf numFmtId="0" fontId="8" fillId="2" borderId="1" xfId="0" applyFont="1" applyFill="1" applyBorder="1" applyAlignment="1">
      <alignment horizontal="left" vertical="top"/>
    </xf>
    <xf numFmtId="3" fontId="8" fillId="2" borderId="0" xfId="0" applyNumberFormat="1" applyFont="1" applyFill="1" applyBorder="1" applyAlignment="1">
      <alignment vertical="top"/>
    </xf>
    <xf numFmtId="0" fontId="7" fillId="2" borderId="2" xfId="0" applyFont="1" applyFill="1" applyBorder="1" applyAlignment="1">
      <alignment vertical="top"/>
    </xf>
    <xf numFmtId="0" fontId="10" fillId="2" borderId="1" xfId="0" applyFont="1" applyFill="1" applyBorder="1" applyAlignment="1">
      <alignment horizontal="left" vertical="top"/>
    </xf>
    <xf numFmtId="3" fontId="10" fillId="2" borderId="0" xfId="2" applyNumberFormat="1" applyFont="1" applyFill="1" applyBorder="1" applyAlignment="1" applyProtection="1">
      <alignment vertical="top"/>
      <protection locked="0"/>
    </xf>
    <xf numFmtId="0" fontId="8" fillId="2" borderId="0" xfId="0" applyFont="1" applyFill="1" applyBorder="1" applyAlignment="1">
      <alignment vertical="top" wrapText="1"/>
    </xf>
    <xf numFmtId="0" fontId="10" fillId="2" borderId="0" xfId="0" applyFont="1" applyFill="1" applyBorder="1" applyAlignment="1">
      <alignment vertical="top"/>
    </xf>
    <xf numFmtId="3" fontId="13" fillId="2" borderId="0" xfId="0" applyNumberFormat="1" applyFont="1" applyFill="1" applyBorder="1" applyAlignment="1">
      <alignment vertical="top"/>
    </xf>
    <xf numFmtId="3" fontId="10" fillId="2" borderId="0" xfId="0" applyNumberFormat="1" applyFont="1" applyFill="1" applyBorder="1" applyAlignment="1" applyProtection="1">
      <alignment vertical="top"/>
      <protection locked="0"/>
    </xf>
    <xf numFmtId="0" fontId="14" fillId="2" borderId="0" xfId="0" applyFont="1" applyFill="1" applyBorder="1" applyAlignment="1">
      <alignment vertical="top"/>
    </xf>
    <xf numFmtId="0" fontId="14" fillId="2" borderId="1" xfId="0" applyFont="1" applyFill="1" applyBorder="1" applyAlignment="1">
      <alignment horizontal="left" vertical="top"/>
    </xf>
    <xf numFmtId="3" fontId="14" fillId="2" borderId="0" xfId="0" applyNumberFormat="1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3" fontId="8" fillId="2" borderId="0" xfId="2" applyNumberFormat="1" applyFont="1" applyFill="1" applyBorder="1" applyAlignment="1">
      <alignment vertical="top"/>
    </xf>
    <xf numFmtId="0" fontId="7" fillId="2" borderId="1" xfId="0" applyFont="1" applyFill="1" applyBorder="1"/>
    <xf numFmtId="3" fontId="14" fillId="2" borderId="0" xfId="2" applyNumberFormat="1" applyFont="1" applyFill="1" applyBorder="1" applyAlignment="1">
      <alignment vertical="top"/>
    </xf>
    <xf numFmtId="0" fontId="15" fillId="2" borderId="2" xfId="0" applyFont="1" applyFill="1" applyBorder="1" applyAlignment="1">
      <alignment vertical="top"/>
    </xf>
    <xf numFmtId="0" fontId="14" fillId="2" borderId="0" xfId="0" applyFont="1" applyFill="1" applyBorder="1" applyAlignment="1">
      <alignment vertical="top" wrapText="1"/>
    </xf>
    <xf numFmtId="0" fontId="7" fillId="2" borderId="3" xfId="0" applyFont="1" applyFill="1" applyBorder="1"/>
    <xf numFmtId="0" fontId="7" fillId="2" borderId="4" xfId="0" applyFont="1" applyFill="1" applyBorder="1"/>
    <xf numFmtId="0" fontId="7" fillId="2" borderId="4" xfId="0" applyFont="1" applyFill="1" applyBorder="1" applyAlignment="1"/>
    <xf numFmtId="0" fontId="7" fillId="2" borderId="5" xfId="0" applyFont="1" applyFill="1" applyBorder="1"/>
    <xf numFmtId="0" fontId="10" fillId="2" borderId="4" xfId="0" applyFont="1" applyFill="1" applyBorder="1" applyAlignment="1">
      <alignment vertical="top"/>
    </xf>
    <xf numFmtId="0" fontId="10" fillId="2" borderId="4" xfId="0" applyFont="1" applyFill="1" applyBorder="1"/>
    <xf numFmtId="43" fontId="10" fillId="2" borderId="4" xfId="2" applyFont="1" applyFill="1" applyBorder="1"/>
    <xf numFmtId="0" fontId="10" fillId="2" borderId="4" xfId="0" applyFont="1" applyFill="1" applyBorder="1" applyAlignment="1">
      <alignment vertical="center"/>
    </xf>
    <xf numFmtId="0" fontId="10" fillId="2" borderId="4" xfId="0" applyFont="1" applyFill="1" applyBorder="1" applyAlignment="1"/>
    <xf numFmtId="0" fontId="10" fillId="2" borderId="0" xfId="0" applyFont="1" applyFill="1" applyBorder="1"/>
    <xf numFmtId="43" fontId="10" fillId="2" borderId="0" xfId="2" applyFont="1" applyFill="1" applyBorder="1"/>
    <xf numFmtId="0" fontId="10" fillId="2" borderId="0" xfId="0" applyFont="1" applyFill="1" applyBorder="1" applyAlignment="1">
      <alignment vertical="center"/>
    </xf>
    <xf numFmtId="0" fontId="10" fillId="2" borderId="0" xfId="0" applyFont="1" applyFill="1" applyBorder="1" applyAlignment="1"/>
    <xf numFmtId="0" fontId="8" fillId="2" borderId="0" xfId="0" applyFont="1" applyFill="1" applyBorder="1" applyAlignment="1">
      <alignment horizontal="right" vertical="top"/>
    </xf>
    <xf numFmtId="0" fontId="8" fillId="2" borderId="0" xfId="0" applyFont="1" applyFill="1" applyBorder="1" applyAlignment="1">
      <alignment vertical="top"/>
    </xf>
    <xf numFmtId="0" fontId="10" fillId="2" borderId="0" xfId="0" applyFont="1" applyFill="1" applyBorder="1" applyAlignment="1">
      <alignment horizontal="right"/>
    </xf>
    <xf numFmtId="43" fontId="10" fillId="2" borderId="0" xfId="2" applyFont="1" applyFill="1" applyBorder="1" applyAlignment="1">
      <alignment vertical="top"/>
    </xf>
    <xf numFmtId="0" fontId="10" fillId="2" borderId="0" xfId="0" applyFont="1" applyFill="1" applyBorder="1" applyAlignment="1" applyProtection="1">
      <alignment vertical="top" wrapText="1"/>
      <protection locked="0"/>
    </xf>
    <xf numFmtId="0" fontId="16" fillId="0" borderId="0" xfId="0" applyFont="1" applyAlignment="1">
      <alignment vertical="center"/>
    </xf>
    <xf numFmtId="0" fontId="8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right" vertical="top"/>
    </xf>
    <xf numFmtId="0" fontId="7" fillId="2" borderId="0" xfId="0" applyFont="1" applyFill="1" applyAlignment="1">
      <alignment vertical="top"/>
    </xf>
    <xf numFmtId="0" fontId="7" fillId="2" borderId="0" xfId="0" applyFont="1" applyFill="1" applyProtection="1">
      <protection locked="0"/>
    </xf>
    <xf numFmtId="0" fontId="7" fillId="2" borderId="0" xfId="0" applyFont="1" applyFill="1" applyAlignment="1" applyProtection="1">
      <alignment vertical="top"/>
      <protection locked="0"/>
    </xf>
    <xf numFmtId="0" fontId="7" fillId="2" borderId="0" xfId="0" applyFont="1" applyFill="1" applyAlignment="1" applyProtection="1">
      <protection locked="0"/>
    </xf>
    <xf numFmtId="0" fontId="7" fillId="2" borderId="0" xfId="0" applyFont="1" applyFill="1" applyAlignment="1" applyProtection="1">
      <alignment horizontal="right" vertical="top"/>
      <protection locked="0"/>
    </xf>
    <xf numFmtId="0" fontId="8" fillId="2" borderId="0" xfId="0" applyFont="1" applyFill="1" applyBorder="1" applyAlignment="1"/>
    <xf numFmtId="0" fontId="8" fillId="2" borderId="0" xfId="1" applyNumberFormat="1" applyFont="1" applyFill="1" applyBorder="1" applyAlignment="1">
      <alignment vertical="center"/>
    </xf>
    <xf numFmtId="0" fontId="8" fillId="2" borderId="0" xfId="1" applyNumberFormat="1" applyFont="1" applyFill="1" applyBorder="1" applyAlignment="1">
      <alignment horizontal="centerContinuous" vertical="center"/>
    </xf>
    <xf numFmtId="0" fontId="8" fillId="2" borderId="0" xfId="1" applyNumberFormat="1" applyFont="1" applyFill="1" applyBorder="1" applyAlignment="1">
      <alignment horizontal="right" vertical="top"/>
    </xf>
    <xf numFmtId="0" fontId="12" fillId="3" borderId="7" xfId="0" applyFont="1" applyFill="1" applyBorder="1" applyAlignment="1">
      <alignment horizontal="centerContinuous"/>
    </xf>
    <xf numFmtId="0" fontId="11" fillId="3" borderId="8" xfId="0" applyFont="1" applyFill="1" applyBorder="1"/>
    <xf numFmtId="0" fontId="11" fillId="2" borderId="0" xfId="0" applyFont="1" applyFill="1" applyAlignment="1">
      <alignment vertical="top"/>
    </xf>
    <xf numFmtId="0" fontId="11" fillId="2" borderId="0" xfId="0" applyFont="1" applyFill="1" applyBorder="1"/>
    <xf numFmtId="165" fontId="12" fillId="3" borderId="0" xfId="2" applyNumberFormat="1" applyFont="1" applyFill="1" applyBorder="1" applyAlignment="1">
      <alignment horizontal="center"/>
    </xf>
    <xf numFmtId="0" fontId="11" fillId="3" borderId="2" xfId="0" applyFont="1" applyFill="1" applyBorder="1"/>
    <xf numFmtId="0" fontId="8" fillId="2" borderId="1" xfId="1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top"/>
    </xf>
    <xf numFmtId="166" fontId="10" fillId="2" borderId="0" xfId="2" applyNumberFormat="1" applyFont="1" applyFill="1" applyBorder="1" applyAlignment="1">
      <alignment vertical="top"/>
    </xf>
    <xf numFmtId="0" fontId="10" fillId="2" borderId="0" xfId="0" applyFont="1" applyFill="1" applyBorder="1" applyAlignment="1">
      <alignment vertical="top" wrapText="1"/>
    </xf>
    <xf numFmtId="0" fontId="10" fillId="2" borderId="0" xfId="0" applyFont="1" applyFill="1" applyBorder="1" applyAlignment="1">
      <alignment horizontal="left" vertical="top" wrapText="1"/>
    </xf>
    <xf numFmtId="3" fontId="10" fillId="2" borderId="0" xfId="2" applyNumberFormat="1" applyFont="1" applyFill="1" applyBorder="1" applyAlignment="1">
      <alignment vertical="top"/>
    </xf>
    <xf numFmtId="0" fontId="9" fillId="2" borderId="1" xfId="0" applyFont="1" applyFill="1" applyBorder="1" applyAlignment="1">
      <alignment vertical="top"/>
    </xf>
    <xf numFmtId="3" fontId="8" fillId="2" borderId="0" xfId="0" applyNumberFormat="1" applyFont="1" applyFill="1" applyBorder="1" applyAlignment="1" applyProtection="1">
      <alignment vertical="top"/>
    </xf>
    <xf numFmtId="0" fontId="9" fillId="2" borderId="0" xfId="0" applyFont="1" applyFill="1" applyBorder="1" applyAlignment="1">
      <alignment horizontal="right" vertical="top"/>
    </xf>
    <xf numFmtId="0" fontId="8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left" vertical="top"/>
    </xf>
    <xf numFmtId="3" fontId="13" fillId="2" borderId="0" xfId="2" applyNumberFormat="1" applyFont="1" applyFill="1" applyBorder="1" applyAlignment="1">
      <alignment vertical="top"/>
    </xf>
    <xf numFmtId="0" fontId="10" fillId="2" borderId="0" xfId="0" applyFont="1" applyFill="1" applyBorder="1" applyAlignment="1">
      <alignment horizontal="left" vertical="top"/>
    </xf>
    <xf numFmtId="0" fontId="7" fillId="2" borderId="3" xfId="0" applyFont="1" applyFill="1" applyBorder="1" applyAlignment="1">
      <alignment vertical="top"/>
    </xf>
    <xf numFmtId="0" fontId="7" fillId="2" borderId="4" xfId="0" applyFont="1" applyFill="1" applyBorder="1" applyAlignment="1">
      <alignment vertical="top"/>
    </xf>
    <xf numFmtId="0" fontId="7" fillId="2" borderId="4" xfId="0" applyFont="1" applyFill="1" applyBorder="1" applyAlignment="1">
      <alignment horizontal="right" vertical="top"/>
    </xf>
    <xf numFmtId="43" fontId="10" fillId="2" borderId="0" xfId="2" applyFont="1" applyFill="1" applyBorder="1" applyAlignment="1">
      <alignment horizontal="right" vertical="top"/>
    </xf>
    <xf numFmtId="0" fontId="8" fillId="2" borderId="0" xfId="1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wrapText="1"/>
    </xf>
    <xf numFmtId="0" fontId="7" fillId="2" borderId="0" xfId="0" applyFont="1" applyFill="1" applyBorder="1" applyProtection="1">
      <protection locked="0"/>
    </xf>
    <xf numFmtId="0" fontId="7" fillId="2" borderId="0" xfId="0" applyFont="1" applyFill="1" applyAlignment="1" applyProtection="1">
      <alignment horizontal="right"/>
      <protection locked="0"/>
    </xf>
    <xf numFmtId="0" fontId="7" fillId="2" borderId="0" xfId="0" applyFont="1" applyFill="1" applyAlignment="1" applyProtection="1">
      <alignment wrapText="1"/>
      <protection locked="0"/>
    </xf>
    <xf numFmtId="0" fontId="7" fillId="2" borderId="0" xfId="0" applyFont="1" applyFill="1" applyBorder="1" applyAlignment="1">
      <alignment wrapText="1"/>
    </xf>
    <xf numFmtId="0" fontId="5" fillId="3" borderId="9" xfId="0" applyFont="1" applyFill="1" applyBorder="1" applyAlignment="1">
      <alignment horizontal="center" vertical="center"/>
    </xf>
    <xf numFmtId="0" fontId="8" fillId="2" borderId="0" xfId="3" applyFont="1" applyFill="1" applyBorder="1" applyAlignment="1">
      <alignment vertical="top"/>
    </xf>
    <xf numFmtId="0" fontId="18" fillId="2" borderId="0" xfId="3" applyFont="1" applyFill="1" applyBorder="1" applyAlignment="1">
      <alignment horizontal="center"/>
    </xf>
    <xf numFmtId="3" fontId="8" fillId="2" borderId="0" xfId="0" applyNumberFormat="1" applyFont="1" applyFill="1" applyBorder="1" applyAlignment="1" applyProtection="1">
      <alignment horizontal="right" vertical="top"/>
    </xf>
    <xf numFmtId="3" fontId="10" fillId="2" borderId="0" xfId="0" applyNumberFormat="1" applyFont="1" applyFill="1" applyBorder="1" applyAlignment="1" applyProtection="1">
      <alignment horizontal="right" vertical="top"/>
    </xf>
    <xf numFmtId="3" fontId="10" fillId="2" borderId="0" xfId="2" applyNumberFormat="1" applyFont="1" applyFill="1" applyBorder="1" applyAlignment="1" applyProtection="1">
      <alignment horizontal="right" vertical="top" wrapText="1"/>
    </xf>
    <xf numFmtId="0" fontId="18" fillId="2" borderId="0" xfId="3" applyFont="1" applyFill="1" applyBorder="1" applyAlignment="1" applyProtection="1">
      <alignment horizontal="center"/>
    </xf>
    <xf numFmtId="0" fontId="10" fillId="2" borderId="3" xfId="0" applyFont="1" applyFill="1" applyBorder="1" applyAlignment="1">
      <alignment horizontal="left" vertical="top"/>
    </xf>
    <xf numFmtId="3" fontId="10" fillId="2" borderId="4" xfId="2" applyNumberFormat="1" applyFont="1" applyFill="1" applyBorder="1" applyAlignment="1" applyProtection="1">
      <alignment horizontal="right" vertical="top" wrapText="1"/>
    </xf>
    <xf numFmtId="0" fontId="7" fillId="2" borderId="6" xfId="0" applyFont="1" applyFill="1" applyBorder="1"/>
    <xf numFmtId="0" fontId="10" fillId="2" borderId="4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wrapText="1"/>
    </xf>
    <xf numFmtId="0" fontId="10" fillId="2" borderId="0" xfId="0" applyFont="1" applyFill="1" applyBorder="1" applyProtection="1">
      <protection locked="0"/>
    </xf>
    <xf numFmtId="43" fontId="10" fillId="2" borderId="0" xfId="2" applyFont="1" applyFill="1" applyBorder="1" applyProtection="1">
      <protection locked="0"/>
    </xf>
    <xf numFmtId="0" fontId="10" fillId="2" borderId="0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wrapText="1"/>
      <protection locked="0"/>
    </xf>
    <xf numFmtId="0" fontId="7" fillId="2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10" fillId="2" borderId="0" xfId="0" applyNumberFormat="1" applyFont="1" applyFill="1" applyBorder="1" applyAlignment="1" applyProtection="1">
      <alignment horizontal="left"/>
    </xf>
    <xf numFmtId="0" fontId="12" fillId="3" borderId="11" xfId="3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7" xfId="3" applyFont="1" applyFill="1" applyBorder="1" applyAlignment="1">
      <alignment horizontal="center" vertical="center" wrapText="1"/>
    </xf>
    <xf numFmtId="0" fontId="12" fillId="3" borderId="8" xfId="3" applyFont="1" applyFill="1" applyBorder="1" applyAlignment="1">
      <alignment horizontal="center" vertical="center" wrapText="1"/>
    </xf>
    <xf numFmtId="0" fontId="12" fillId="2" borderId="0" xfId="0" applyFont="1" applyFill="1" applyBorder="1"/>
    <xf numFmtId="0" fontId="12" fillId="3" borderId="3" xfId="3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4" xfId="3" applyFont="1" applyFill="1" applyBorder="1" applyAlignment="1">
      <alignment horizontal="center" vertical="center" wrapText="1"/>
    </xf>
    <xf numFmtId="0" fontId="12" fillId="3" borderId="5" xfId="3" applyFont="1" applyFill="1" applyBorder="1" applyAlignment="1">
      <alignment horizontal="center" vertical="center" wrapText="1"/>
    </xf>
    <xf numFmtId="3" fontId="9" fillId="2" borderId="0" xfId="0" applyNumberFormat="1" applyFont="1" applyFill="1" applyBorder="1" applyAlignment="1">
      <alignment vertical="top"/>
    </xf>
    <xf numFmtId="0" fontId="9" fillId="2" borderId="2" xfId="0" applyFont="1" applyFill="1" applyBorder="1" applyAlignment="1">
      <alignment vertical="top"/>
    </xf>
    <xf numFmtId="0" fontId="9" fillId="2" borderId="0" xfId="0" applyFont="1" applyFill="1" applyBorder="1" applyAlignment="1">
      <alignment vertical="top"/>
    </xf>
    <xf numFmtId="0" fontId="19" fillId="2" borderId="1" xfId="0" applyFont="1" applyFill="1" applyBorder="1" applyAlignment="1">
      <alignment vertical="top"/>
    </xf>
    <xf numFmtId="3" fontId="9" fillId="2" borderId="0" xfId="2" applyNumberFormat="1" applyFont="1" applyFill="1" applyBorder="1" applyAlignment="1">
      <alignment vertical="top"/>
    </xf>
    <xf numFmtId="0" fontId="19" fillId="2" borderId="2" xfId="0" applyFont="1" applyFill="1" applyBorder="1" applyAlignment="1">
      <alignment vertical="top"/>
    </xf>
    <xf numFmtId="0" fontId="5" fillId="2" borderId="0" xfId="0" applyFont="1" applyFill="1"/>
    <xf numFmtId="3" fontId="7" fillId="2" borderId="0" xfId="0" applyNumberFormat="1" applyFont="1" applyFill="1" applyBorder="1" applyAlignment="1">
      <alignment vertical="top"/>
    </xf>
    <xf numFmtId="0" fontId="7" fillId="2" borderId="0" xfId="0" applyFont="1" applyFill="1" applyBorder="1" applyAlignment="1">
      <alignment horizontal="left" vertical="top"/>
    </xf>
    <xf numFmtId="3" fontId="7" fillId="2" borderId="0" xfId="2" applyNumberFormat="1" applyFont="1" applyFill="1" applyBorder="1" applyAlignment="1">
      <alignment vertical="top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7" fillId="2" borderId="0" xfId="0" applyFont="1" applyFill="1" applyBorder="1" applyAlignment="1" applyProtection="1">
      <alignment vertical="top"/>
      <protection locked="0"/>
    </xf>
    <xf numFmtId="0" fontId="7" fillId="2" borderId="0" xfId="0" applyFont="1" applyFill="1" applyBorder="1" applyAlignment="1" applyProtection="1">
      <protection locked="0"/>
    </xf>
    <xf numFmtId="0" fontId="7" fillId="2" borderId="0" xfId="0" applyFont="1" applyFill="1" applyBorder="1" applyAlignment="1" applyProtection="1"/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Border="1" applyAlignment="1" applyProtection="1">
      <alignment vertical="top"/>
    </xf>
    <xf numFmtId="0" fontId="8" fillId="2" borderId="0" xfId="3" applyFont="1" applyFill="1" applyBorder="1" applyAlignment="1" applyProtection="1"/>
    <xf numFmtId="0" fontId="8" fillId="2" borderId="0" xfId="1" applyNumberFormat="1" applyFont="1" applyFill="1" applyBorder="1" applyAlignment="1" applyProtection="1">
      <alignment horizontal="centerContinuous" vertical="center"/>
    </xf>
    <xf numFmtId="0" fontId="8" fillId="2" borderId="0" xfId="0" applyFont="1" applyFill="1" applyBorder="1" applyAlignment="1" applyProtection="1">
      <alignment horizontal="centerContinuous"/>
    </xf>
    <xf numFmtId="0" fontId="8" fillId="2" borderId="0" xfId="0" applyFont="1" applyFill="1" applyBorder="1" applyAlignment="1" applyProtection="1"/>
    <xf numFmtId="164" fontId="10" fillId="2" borderId="0" xfId="1" applyFont="1" applyFill="1" applyBorder="1" applyProtection="1"/>
    <xf numFmtId="0" fontId="12" fillId="3" borderId="9" xfId="3" applyFont="1" applyFill="1" applyBorder="1" applyAlignment="1" applyProtection="1">
      <alignment horizontal="center" vertical="center" wrapText="1"/>
    </xf>
    <xf numFmtId="0" fontId="12" fillId="3" borderId="6" xfId="3" applyFont="1" applyFill="1" applyBorder="1" applyAlignment="1" applyProtection="1">
      <alignment horizontal="center" vertical="center" wrapText="1"/>
    </xf>
    <xf numFmtId="0" fontId="12" fillId="3" borderId="6" xfId="0" applyFont="1" applyFill="1" applyBorder="1" applyAlignment="1" applyProtection="1">
      <alignment horizontal="center" vertical="center" wrapText="1"/>
    </xf>
    <xf numFmtId="0" fontId="12" fillId="3" borderId="10" xfId="3" applyFont="1" applyFill="1" applyBorder="1" applyAlignment="1" applyProtection="1">
      <alignment horizontal="center" vertical="center" wrapText="1"/>
    </xf>
    <xf numFmtId="0" fontId="8" fillId="2" borderId="1" xfId="1" applyNumberFormat="1" applyFont="1" applyFill="1" applyBorder="1" applyAlignment="1" applyProtection="1">
      <alignment horizontal="centerContinuous" vertical="center"/>
    </xf>
    <xf numFmtId="0" fontId="8" fillId="2" borderId="1" xfId="1" applyNumberFormat="1" applyFont="1" applyFill="1" applyBorder="1" applyAlignment="1" applyProtection="1">
      <alignment vertical="center"/>
    </xf>
    <xf numFmtId="0" fontId="8" fillId="2" borderId="0" xfId="1" applyNumberFormat="1" applyFont="1" applyFill="1" applyBorder="1" applyAlignment="1" applyProtection="1">
      <alignment vertical="top"/>
    </xf>
    <xf numFmtId="0" fontId="8" fillId="2" borderId="2" xfId="1" applyNumberFormat="1" applyFont="1" applyFill="1" applyBorder="1" applyAlignment="1" applyProtection="1">
      <alignment vertical="top"/>
    </xf>
    <xf numFmtId="0" fontId="9" fillId="2" borderId="1" xfId="0" applyFont="1" applyFill="1" applyBorder="1" applyAlignment="1" applyProtection="1"/>
    <xf numFmtId="0" fontId="8" fillId="2" borderId="0" xfId="0" applyFont="1" applyFill="1" applyBorder="1" applyAlignment="1" applyProtection="1">
      <alignment vertical="top"/>
    </xf>
    <xf numFmtId="0" fontId="8" fillId="2" borderId="2" xfId="0" applyFont="1" applyFill="1" applyBorder="1" applyAlignment="1" applyProtection="1">
      <alignment vertical="top"/>
    </xf>
    <xf numFmtId="3" fontId="8" fillId="2" borderId="0" xfId="0" applyNumberFormat="1" applyFont="1" applyFill="1" applyBorder="1" applyAlignment="1" applyProtection="1">
      <alignment horizontal="center" vertical="top"/>
      <protection locked="0"/>
    </xf>
    <xf numFmtId="0" fontId="9" fillId="2" borderId="2" xfId="0" applyFont="1" applyFill="1" applyBorder="1" applyAlignment="1" applyProtection="1">
      <alignment vertical="top"/>
    </xf>
    <xf numFmtId="0" fontId="7" fillId="2" borderId="1" xfId="0" applyFont="1" applyFill="1" applyBorder="1" applyAlignment="1" applyProtection="1"/>
    <xf numFmtId="0" fontId="18" fillId="2" borderId="0" xfId="0" applyFont="1" applyFill="1" applyBorder="1" applyAlignment="1" applyProtection="1">
      <alignment vertical="top"/>
    </xf>
    <xf numFmtId="3" fontId="10" fillId="2" borderId="0" xfId="0" applyNumberFormat="1" applyFont="1" applyFill="1" applyBorder="1" applyAlignment="1" applyProtection="1">
      <alignment horizontal="center" vertical="top"/>
      <protection locked="0"/>
    </xf>
    <xf numFmtId="3" fontId="10" fillId="2" borderId="0" xfId="0" applyNumberFormat="1" applyFont="1" applyFill="1" applyBorder="1" applyAlignment="1" applyProtection="1">
      <alignment horizontal="right" vertical="top"/>
      <protection locked="0"/>
    </xf>
    <xf numFmtId="0" fontId="7" fillId="2" borderId="2" xfId="0" applyFont="1" applyFill="1" applyBorder="1" applyAlignment="1" applyProtection="1">
      <alignment vertical="top"/>
    </xf>
    <xf numFmtId="0" fontId="10" fillId="2" borderId="0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horizontal="center" vertical="top"/>
      <protection locked="0"/>
    </xf>
    <xf numFmtId="0" fontId="8" fillId="2" borderId="0" xfId="0" applyFont="1" applyFill="1" applyBorder="1" applyAlignment="1" applyProtection="1">
      <alignment horizontal="right" vertical="top"/>
      <protection locked="0"/>
    </xf>
    <xf numFmtId="0" fontId="10" fillId="2" borderId="0" xfId="0" applyNumberFormat="1" applyFont="1" applyFill="1" applyBorder="1" applyAlignment="1" applyProtection="1">
      <alignment horizontal="right" vertical="top"/>
      <protection locked="0"/>
    </xf>
    <xf numFmtId="0" fontId="8" fillId="2" borderId="0" xfId="0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right" vertical="top"/>
    </xf>
    <xf numFmtId="0" fontId="19" fillId="2" borderId="1" xfId="0" applyFont="1" applyFill="1" applyBorder="1" applyAlignment="1" applyProtection="1"/>
    <xf numFmtId="0" fontId="14" fillId="2" borderId="0" xfId="0" applyFont="1" applyFill="1" applyBorder="1" applyAlignment="1" applyProtection="1">
      <alignment vertical="top"/>
    </xf>
    <xf numFmtId="3" fontId="14" fillId="2" borderId="0" xfId="0" applyNumberFormat="1" applyFont="1" applyFill="1" applyBorder="1" applyAlignment="1" applyProtection="1">
      <alignment horizontal="center" vertical="top"/>
      <protection locked="0"/>
    </xf>
    <xf numFmtId="3" fontId="14" fillId="2" borderId="0" xfId="0" applyNumberFormat="1" applyFont="1" applyFill="1" applyBorder="1" applyAlignment="1" applyProtection="1">
      <alignment horizontal="right" vertical="top"/>
    </xf>
    <xf numFmtId="0" fontId="19" fillId="2" borderId="2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horizontal="left" vertical="top"/>
    </xf>
    <xf numFmtId="0" fontId="7" fillId="2" borderId="0" xfId="0" applyFont="1" applyFill="1" applyBorder="1" applyAlignment="1" applyProtection="1">
      <alignment horizontal="center" vertical="top"/>
      <protection locked="0"/>
    </xf>
    <xf numFmtId="3" fontId="14" fillId="2" borderId="0" xfId="0" applyNumberFormat="1" applyFont="1" applyFill="1" applyBorder="1" applyAlignment="1" applyProtection="1">
      <alignment horizontal="center" vertical="top"/>
    </xf>
    <xf numFmtId="3" fontId="8" fillId="2" borderId="0" xfId="0" applyNumberFormat="1" applyFont="1" applyFill="1" applyBorder="1" applyAlignment="1" applyProtection="1">
      <alignment horizontal="right" vertical="top"/>
      <protection locked="0"/>
    </xf>
    <xf numFmtId="0" fontId="19" fillId="2" borderId="3" xfId="0" applyFont="1" applyFill="1" applyBorder="1" applyAlignment="1" applyProtection="1"/>
    <xf numFmtId="0" fontId="14" fillId="2" borderId="4" xfId="0" applyFont="1" applyFill="1" applyBorder="1" applyAlignment="1" applyProtection="1">
      <alignment vertical="top"/>
    </xf>
    <xf numFmtId="3" fontId="14" fillId="2" borderId="4" xfId="0" applyNumberFormat="1" applyFont="1" applyFill="1" applyBorder="1" applyAlignment="1" applyProtection="1">
      <alignment horizontal="center" vertical="top"/>
    </xf>
    <xf numFmtId="3" fontId="14" fillId="2" borderId="4" xfId="0" applyNumberFormat="1" applyFont="1" applyFill="1" applyBorder="1" applyAlignment="1" applyProtection="1">
      <alignment horizontal="right" vertical="top"/>
    </xf>
    <xf numFmtId="0" fontId="19" fillId="2" borderId="5" xfId="0" applyFont="1" applyFill="1" applyBorder="1" applyAlignment="1" applyProtection="1">
      <alignment vertical="top"/>
    </xf>
    <xf numFmtId="3" fontId="8" fillId="2" borderId="0" xfId="0" applyNumberFormat="1" applyFont="1" applyFill="1" applyBorder="1" applyAlignment="1" applyProtection="1">
      <alignment horizontal="center" vertical="center"/>
    </xf>
    <xf numFmtId="3" fontId="8" fillId="2" borderId="0" xfId="0" applyNumberFormat="1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/>
    <xf numFmtId="0" fontId="10" fillId="2" borderId="0" xfId="0" applyFont="1" applyFill="1" applyBorder="1" applyProtection="1"/>
    <xf numFmtId="43" fontId="10" fillId="2" borderId="0" xfId="2" applyFont="1" applyFill="1" applyBorder="1" applyProtection="1"/>
    <xf numFmtId="0" fontId="10" fillId="2" borderId="0" xfId="0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right"/>
    </xf>
    <xf numFmtId="0" fontId="10" fillId="2" borderId="0" xfId="0" applyFont="1" applyFill="1" applyBorder="1" applyAlignment="1" applyProtection="1">
      <alignment horizontal="right"/>
    </xf>
    <xf numFmtId="43" fontId="10" fillId="2" borderId="0" xfId="2" applyFont="1" applyFill="1" applyBorder="1" applyAlignment="1" applyProtection="1">
      <alignment vertical="top"/>
    </xf>
    <xf numFmtId="0" fontId="8" fillId="2" borderId="0" xfId="3" applyFont="1" applyFill="1" applyBorder="1" applyAlignment="1" applyProtection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wrapText="1"/>
    </xf>
    <xf numFmtId="43" fontId="10" fillId="2" borderId="0" xfId="2" applyNumberFormat="1" applyFont="1" applyFill="1" applyAlignment="1">
      <alignment horizontal="center"/>
    </xf>
    <xf numFmtId="165" fontId="12" fillId="3" borderId="9" xfId="2" applyNumberFormat="1" applyFont="1" applyFill="1" applyBorder="1" applyAlignment="1">
      <alignment horizontal="center" vertical="center" wrapText="1"/>
    </xf>
    <xf numFmtId="165" fontId="12" fillId="3" borderId="6" xfId="2" applyNumberFormat="1" applyFont="1" applyFill="1" applyBorder="1" applyAlignment="1">
      <alignment horizontal="center" vertical="center" wrapText="1"/>
    </xf>
    <xf numFmtId="165" fontId="12" fillId="3" borderId="10" xfId="2" applyNumberFormat="1" applyFont="1" applyFill="1" applyBorder="1" applyAlignment="1">
      <alignment horizontal="center" vertical="center" wrapText="1"/>
    </xf>
    <xf numFmtId="0" fontId="8" fillId="2" borderId="1" xfId="1" applyNumberFormat="1" applyFont="1" applyFill="1" applyBorder="1" applyAlignment="1">
      <alignment horizontal="centerContinuous" vertical="center"/>
    </xf>
    <xf numFmtId="0" fontId="8" fillId="2" borderId="2" xfId="1" applyNumberFormat="1" applyFont="1" applyFill="1" applyBorder="1" applyAlignment="1">
      <alignment horizontal="centerContinuous" vertical="center"/>
    </xf>
    <xf numFmtId="0" fontId="20" fillId="2" borderId="0" xfId="0" applyFont="1" applyFill="1" applyBorder="1" applyAlignment="1">
      <alignment horizontal="left" vertical="top"/>
    </xf>
    <xf numFmtId="0" fontId="8" fillId="2" borderId="2" xfId="0" applyFont="1" applyFill="1" applyBorder="1" applyAlignment="1">
      <alignment vertical="top" wrapText="1"/>
    </xf>
    <xf numFmtId="3" fontId="9" fillId="2" borderId="0" xfId="0" applyNumberFormat="1" applyFont="1" applyFill="1" applyBorder="1" applyAlignment="1" applyProtection="1">
      <alignment horizontal="right" vertical="top"/>
      <protection locked="0"/>
    </xf>
    <xf numFmtId="3" fontId="9" fillId="2" borderId="0" xfId="0" applyNumberFormat="1" applyFont="1" applyFill="1" applyBorder="1" applyAlignment="1" applyProtection="1">
      <alignment horizontal="right" vertical="top"/>
    </xf>
    <xf numFmtId="0" fontId="9" fillId="2" borderId="0" xfId="0" applyFont="1" applyFill="1" applyBorder="1" applyAlignment="1">
      <alignment horizontal="left" vertical="top" wrapText="1"/>
    </xf>
    <xf numFmtId="3" fontId="7" fillId="2" borderId="0" xfId="0" applyNumberFormat="1" applyFont="1" applyFill="1" applyBorder="1" applyAlignment="1">
      <alignment horizontal="right" vertical="top"/>
    </xf>
    <xf numFmtId="3" fontId="9" fillId="2" borderId="0" xfId="0" applyNumberFormat="1" applyFont="1" applyFill="1" applyBorder="1" applyAlignment="1">
      <alignment horizontal="right" vertical="top"/>
    </xf>
    <xf numFmtId="3" fontId="7" fillId="2" borderId="0" xfId="0" applyNumberFormat="1" applyFont="1" applyFill="1" applyBorder="1" applyAlignment="1" applyProtection="1">
      <alignment horizontal="right" vertical="top"/>
      <protection locked="0"/>
    </xf>
    <xf numFmtId="3" fontId="9" fillId="2" borderId="14" xfId="0" applyNumberFormat="1" applyFont="1" applyFill="1" applyBorder="1" applyAlignment="1">
      <alignment horizontal="right" vertical="top"/>
    </xf>
    <xf numFmtId="0" fontId="5" fillId="2" borderId="0" xfId="0" applyFont="1" applyFill="1" applyAlignment="1">
      <alignment horizontal="center"/>
    </xf>
    <xf numFmtId="0" fontId="9" fillId="2" borderId="3" xfId="0" applyFont="1" applyFill="1" applyBorder="1" applyAlignment="1">
      <alignment vertical="top"/>
    </xf>
    <xf numFmtId="3" fontId="9" fillId="2" borderId="4" xfId="0" applyNumberFormat="1" applyFont="1" applyFill="1" applyBorder="1" applyAlignment="1">
      <alignment horizontal="right" vertical="top"/>
    </xf>
    <xf numFmtId="0" fontId="8" fillId="2" borderId="5" xfId="0" applyFont="1" applyFill="1" applyBorder="1" applyAlignment="1">
      <alignment vertical="top" wrapText="1"/>
    </xf>
    <xf numFmtId="0" fontId="7" fillId="2" borderId="6" xfId="0" applyFont="1" applyFill="1" applyBorder="1" applyAlignment="1">
      <alignment vertical="top"/>
    </xf>
    <xf numFmtId="0" fontId="8" fillId="2" borderId="6" xfId="0" applyFont="1" applyFill="1" applyBorder="1" applyAlignment="1">
      <alignment vertical="top" wrapText="1"/>
    </xf>
    <xf numFmtId="0" fontId="10" fillId="2" borderId="0" xfId="0" applyNumberFormat="1" applyFont="1" applyFill="1" applyBorder="1" applyAlignment="1" applyProtection="1">
      <protection locked="0"/>
    </xf>
    <xf numFmtId="0" fontId="7" fillId="2" borderId="0" xfId="0" applyFont="1" applyFill="1" applyBorder="1" applyAlignment="1">
      <alignment horizontal="centerContinuous"/>
    </xf>
    <xf numFmtId="0" fontId="8" fillId="2" borderId="0" xfId="3" applyFont="1" applyFill="1" applyBorder="1" applyAlignment="1">
      <alignment horizontal="center" vertical="top"/>
    </xf>
    <xf numFmtId="0" fontId="10" fillId="2" borderId="0" xfId="3" applyFont="1" applyFill="1" applyBorder="1" applyAlignment="1">
      <alignment horizontal="centerContinuous" vertical="center"/>
    </xf>
    <xf numFmtId="0" fontId="10" fillId="2" borderId="0" xfId="3" applyFont="1" applyFill="1" applyBorder="1" applyAlignment="1">
      <alignment horizontal="center" vertical="top"/>
    </xf>
    <xf numFmtId="0" fontId="11" fillId="3" borderId="9" xfId="0" applyFont="1" applyFill="1" applyBorder="1" applyAlignment="1">
      <alignment vertical="center"/>
    </xf>
    <xf numFmtId="0" fontId="11" fillId="3" borderId="6" xfId="0" applyFont="1" applyFill="1" applyBorder="1" applyAlignment="1">
      <alignment vertical="center"/>
    </xf>
    <xf numFmtId="0" fontId="11" fillId="3" borderId="10" xfId="0" applyFont="1" applyFill="1" applyBorder="1"/>
    <xf numFmtId="0" fontId="10" fillId="2" borderId="0" xfId="3" applyFont="1" applyFill="1" applyBorder="1" applyAlignment="1">
      <alignment vertical="top"/>
    </xf>
    <xf numFmtId="3" fontId="10" fillId="2" borderId="0" xfId="3" applyNumberFormat="1" applyFont="1" applyFill="1" applyBorder="1" applyAlignment="1">
      <alignment vertical="top"/>
    </xf>
    <xf numFmtId="3" fontId="8" fillId="2" borderId="0" xfId="3" applyNumberFormat="1" applyFont="1" applyFill="1" applyBorder="1" applyAlignment="1">
      <alignment vertical="top"/>
    </xf>
    <xf numFmtId="3" fontId="10" fillId="2" borderId="0" xfId="3" applyNumberFormat="1" applyFont="1" applyFill="1" applyBorder="1" applyAlignment="1" applyProtection="1">
      <alignment vertical="top"/>
      <protection locked="0"/>
    </xf>
    <xf numFmtId="0" fontId="10" fillId="2" borderId="0" xfId="3" applyFont="1" applyFill="1" applyBorder="1" applyAlignment="1">
      <alignment horizontal="left" vertical="top"/>
    </xf>
    <xf numFmtId="0" fontId="8" fillId="2" borderId="0" xfId="3" applyFont="1" applyFill="1" applyBorder="1" applyAlignment="1">
      <alignment horizontal="left" vertical="top"/>
    </xf>
    <xf numFmtId="3" fontId="8" fillId="2" borderId="0" xfId="3" applyNumberFormat="1" applyFont="1" applyFill="1" applyBorder="1" applyAlignment="1">
      <alignment horizontal="righ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8" fillId="2" borderId="4" xfId="3" applyFont="1" applyFill="1" applyBorder="1" applyAlignment="1">
      <alignment vertical="top"/>
    </xf>
    <xf numFmtId="3" fontId="10" fillId="2" borderId="4" xfId="3" applyNumberFormat="1" applyFont="1" applyFill="1" applyBorder="1" applyAlignment="1">
      <alignment vertical="top"/>
    </xf>
    <xf numFmtId="0" fontId="8" fillId="2" borderId="0" xfId="0" applyFont="1" applyFill="1" applyBorder="1" applyAlignment="1" applyProtection="1">
      <alignment horizontal="center"/>
    </xf>
    <xf numFmtId="0" fontId="7" fillId="0" borderId="0" xfId="0" applyFont="1"/>
    <xf numFmtId="0" fontId="9" fillId="2" borderId="0" xfId="4" applyFont="1" applyFill="1"/>
    <xf numFmtId="0" fontId="9" fillId="2" borderId="0" xfId="4" applyFont="1" applyFill="1" applyAlignment="1">
      <alignment horizontal="center"/>
    </xf>
    <xf numFmtId="0" fontId="9" fillId="2" borderId="0" xfId="4" applyFont="1" applyFill="1" applyAlignment="1"/>
    <xf numFmtId="37" fontId="12" fillId="4" borderId="15" xfId="4" applyNumberFormat="1" applyFont="1" applyFill="1" applyBorder="1" applyAlignment="1">
      <alignment horizontal="center" vertical="center"/>
    </xf>
    <xf numFmtId="37" fontId="12" fillId="4" borderId="15" xfId="4" applyNumberFormat="1" applyFont="1" applyFill="1" applyBorder="1" applyAlignment="1">
      <alignment horizontal="center" wrapText="1"/>
    </xf>
    <xf numFmtId="0" fontId="7" fillId="2" borderId="0" xfId="4" applyFont="1" applyFill="1"/>
    <xf numFmtId="0" fontId="21" fillId="2" borderId="11" xfId="4" applyFont="1" applyFill="1" applyBorder="1"/>
    <xf numFmtId="0" fontId="21" fillId="2" borderId="7" xfId="4" applyFont="1" applyFill="1" applyBorder="1"/>
    <xf numFmtId="0" fontId="21" fillId="2" borderId="8" xfId="4" applyFont="1" applyFill="1" applyBorder="1"/>
    <xf numFmtId="0" fontId="21" fillId="2" borderId="16" xfId="4" applyFont="1" applyFill="1" applyBorder="1" applyAlignment="1">
      <alignment horizontal="center"/>
    </xf>
    <xf numFmtId="0" fontId="21" fillId="2" borderId="1" xfId="4" applyFont="1" applyFill="1" applyBorder="1" applyAlignment="1">
      <alignment horizontal="center" vertical="center"/>
    </xf>
    <xf numFmtId="0" fontId="23" fillId="2" borderId="0" xfId="4" applyFont="1" applyFill="1"/>
    <xf numFmtId="0" fontId="21" fillId="2" borderId="3" xfId="4" applyFont="1" applyFill="1" applyBorder="1" applyAlignment="1">
      <alignment horizontal="center" vertical="center"/>
    </xf>
    <xf numFmtId="0" fontId="21" fillId="2" borderId="4" xfId="4" applyFont="1" applyFill="1" applyBorder="1" applyAlignment="1">
      <alignment horizontal="center" vertical="center"/>
    </xf>
    <xf numFmtId="0" fontId="21" fillId="2" borderId="5" xfId="4" applyFont="1" applyFill="1" applyBorder="1" applyAlignment="1">
      <alignment wrapText="1"/>
    </xf>
    <xf numFmtId="167" fontId="21" fillId="2" borderId="18" xfId="5" applyNumberFormat="1" applyFont="1" applyFill="1" applyBorder="1" applyAlignment="1">
      <alignment horizontal="center"/>
    </xf>
    <xf numFmtId="0" fontId="23" fillId="2" borderId="9" xfId="4" applyFont="1" applyFill="1" applyBorder="1" applyAlignment="1">
      <alignment horizontal="centerContinuous"/>
    </xf>
    <xf numFmtId="0" fontId="23" fillId="2" borderId="6" xfId="4" applyFont="1" applyFill="1" applyBorder="1" applyAlignment="1">
      <alignment horizontal="centerContinuous"/>
    </xf>
    <xf numFmtId="0" fontId="23" fillId="2" borderId="10" xfId="4" applyFont="1" applyFill="1" applyBorder="1" applyAlignment="1">
      <alignment horizontal="left" wrapText="1"/>
    </xf>
    <xf numFmtId="0" fontId="10" fillId="2" borderId="7" xfId="0" applyFont="1" applyFill="1" applyBorder="1" applyAlignment="1">
      <alignment vertical="top" wrapText="1"/>
    </xf>
    <xf numFmtId="0" fontId="23" fillId="2" borderId="1" xfId="4" applyFont="1" applyFill="1" applyBorder="1" applyAlignment="1">
      <alignment horizontal="left"/>
    </xf>
    <xf numFmtId="0" fontId="23" fillId="2" borderId="0" xfId="4" applyFont="1" applyFill="1" applyBorder="1" applyAlignment="1">
      <alignment horizontal="left"/>
    </xf>
    <xf numFmtId="0" fontId="22" fillId="2" borderId="2" xfId="0" applyFont="1" applyFill="1" applyBorder="1" applyAlignment="1">
      <alignment vertical="center" wrapText="1"/>
    </xf>
    <xf numFmtId="0" fontId="23" fillId="2" borderId="1" xfId="4" applyFont="1" applyFill="1" applyBorder="1" applyAlignment="1">
      <alignment horizontal="center" vertical="center"/>
    </xf>
    <xf numFmtId="0" fontId="9" fillId="2" borderId="0" xfId="0" applyFont="1" applyFill="1" applyBorder="1"/>
    <xf numFmtId="0" fontId="9" fillId="2" borderId="2" xfId="0" applyFont="1" applyFill="1" applyBorder="1"/>
    <xf numFmtId="0" fontId="9" fillId="2" borderId="0" xfId="0" applyFont="1" applyFill="1"/>
    <xf numFmtId="0" fontId="9" fillId="0" borderId="0" xfId="0" applyFont="1"/>
    <xf numFmtId="0" fontId="21" fillId="2" borderId="0" xfId="4" applyFont="1" applyFill="1" applyBorder="1" applyAlignment="1">
      <alignment horizontal="center" vertical="center"/>
    </xf>
    <xf numFmtId="0" fontId="23" fillId="2" borderId="10" xfId="4" applyFont="1" applyFill="1" applyBorder="1" applyAlignment="1">
      <alignment horizontal="left" wrapText="1" indent="1"/>
    </xf>
    <xf numFmtId="0" fontId="25" fillId="2" borderId="0" xfId="0" applyFont="1" applyFill="1"/>
    <xf numFmtId="0" fontId="12" fillId="4" borderId="15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justify" vertical="center" wrapText="1"/>
    </xf>
    <xf numFmtId="0" fontId="7" fillId="2" borderId="2" xfId="0" applyFont="1" applyFill="1" applyBorder="1" applyAlignment="1">
      <alignment horizontal="justify" vertical="center" wrapText="1"/>
    </xf>
    <xf numFmtId="0" fontId="7" fillId="2" borderId="1" xfId="0" applyFont="1" applyFill="1" applyBorder="1" applyAlignment="1">
      <alignment horizontal="justify" vertical="top" wrapText="1"/>
    </xf>
    <xf numFmtId="0" fontId="7" fillId="2" borderId="3" xfId="0" applyFont="1" applyFill="1" applyBorder="1" applyAlignment="1">
      <alignment horizontal="justify" vertical="top" wrapText="1"/>
    </xf>
    <xf numFmtId="0" fontId="7" fillId="2" borderId="5" xfId="0" applyFont="1" applyFill="1" applyBorder="1" applyAlignment="1">
      <alignment horizontal="justify" vertical="top" wrapText="1"/>
    </xf>
    <xf numFmtId="0" fontId="9" fillId="2" borderId="3" xfId="0" applyFont="1" applyFill="1" applyBorder="1" applyAlignment="1">
      <alignment horizontal="justify" vertical="top" wrapText="1"/>
    </xf>
    <xf numFmtId="0" fontId="9" fillId="2" borderId="5" xfId="0" applyFont="1" applyFill="1" applyBorder="1" applyAlignment="1">
      <alignment horizontal="justify" vertical="top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9" fillId="2" borderId="9" xfId="0" applyFont="1" applyFill="1" applyBorder="1" applyAlignment="1">
      <alignment horizontal="justify" vertical="center" wrapText="1"/>
    </xf>
    <xf numFmtId="0" fontId="9" fillId="2" borderId="10" xfId="0" applyFont="1" applyFill="1" applyBorder="1" applyAlignment="1">
      <alignment horizontal="justify" vertical="center" wrapText="1"/>
    </xf>
    <xf numFmtId="0" fontId="7" fillId="2" borderId="11" xfId="0" applyFont="1" applyFill="1" applyBorder="1" applyAlignment="1">
      <alignment horizontal="justify" vertical="center" wrapText="1"/>
    </xf>
    <xf numFmtId="0" fontId="7" fillId="2" borderId="8" xfId="0" applyFont="1" applyFill="1" applyBorder="1" applyAlignment="1">
      <alignment horizontal="justify" vertical="center" wrapText="1"/>
    </xf>
    <xf numFmtId="0" fontId="7" fillId="2" borderId="16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9" fillId="2" borderId="3" xfId="0" applyFont="1" applyFill="1" applyBorder="1" applyAlignment="1">
      <alignment horizontal="justify" vertical="center" wrapText="1"/>
    </xf>
    <xf numFmtId="0" fontId="9" fillId="2" borderId="5" xfId="0" applyFont="1" applyFill="1" applyBorder="1" applyAlignment="1">
      <alignment horizontal="justify" vertical="center" wrapText="1"/>
    </xf>
    <xf numFmtId="0" fontId="7" fillId="0" borderId="0" xfId="0" applyFont="1" applyAlignment="1">
      <alignment vertical="top"/>
    </xf>
    <xf numFmtId="0" fontId="9" fillId="2" borderId="0" xfId="0" applyFont="1" applyFill="1" applyAlignment="1">
      <alignment vertical="top"/>
    </xf>
    <xf numFmtId="0" fontId="9" fillId="0" borderId="0" xfId="0" applyFont="1" applyAlignment="1">
      <alignment vertical="top"/>
    </xf>
    <xf numFmtId="0" fontId="7" fillId="0" borderId="0" xfId="0" applyFont="1" applyAlignment="1">
      <alignment horizontal="left"/>
    </xf>
    <xf numFmtId="0" fontId="7" fillId="2" borderId="1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justify" vertical="top"/>
    </xf>
    <xf numFmtId="0" fontId="7" fillId="2" borderId="3" xfId="0" applyFont="1" applyFill="1" applyBorder="1" applyAlignment="1">
      <alignment horizontal="left" vertical="top"/>
    </xf>
    <xf numFmtId="0" fontId="7" fillId="2" borderId="5" xfId="0" applyFont="1" applyFill="1" applyBorder="1" applyAlignment="1">
      <alignment vertical="top"/>
    </xf>
    <xf numFmtId="0" fontId="9" fillId="2" borderId="3" xfId="0" applyFont="1" applyFill="1" applyBorder="1" applyAlignment="1">
      <alignment horizontal="left" vertical="top"/>
    </xf>
    <xf numFmtId="0" fontId="9" fillId="2" borderId="5" xfId="0" applyFont="1" applyFill="1" applyBorder="1" applyAlignment="1">
      <alignment vertical="top"/>
    </xf>
    <xf numFmtId="0" fontId="12" fillId="4" borderId="15" xfId="0" applyFont="1" applyFill="1" applyBorder="1" applyAlignment="1">
      <alignment horizontal="center"/>
    </xf>
    <xf numFmtId="0" fontId="7" fillId="2" borderId="15" xfId="0" applyFont="1" applyFill="1" applyBorder="1"/>
    <xf numFmtId="0" fontId="11" fillId="2" borderId="15" xfId="0" applyFont="1" applyFill="1" applyBorder="1"/>
    <xf numFmtId="0" fontId="7" fillId="2" borderId="15" xfId="0" applyFont="1" applyFill="1" applyBorder="1" applyAlignment="1">
      <alignment horizontal="center"/>
    </xf>
    <xf numFmtId="0" fontId="11" fillId="4" borderId="0" xfId="0" applyFont="1" applyFill="1"/>
    <xf numFmtId="0" fontId="7" fillId="2" borderId="2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justify" vertical="center" wrapText="1"/>
    </xf>
    <xf numFmtId="0" fontId="7" fillId="2" borderId="3" xfId="0" applyFont="1" applyFill="1" applyBorder="1" applyAlignment="1">
      <alignment horizontal="justify" vertical="center" wrapText="1"/>
    </xf>
    <xf numFmtId="0" fontId="7" fillId="2" borderId="4" xfId="0" applyFont="1" applyFill="1" applyBorder="1" applyAlignment="1">
      <alignment horizontal="justify" vertical="center" wrapText="1"/>
    </xf>
    <xf numFmtId="0" fontId="7" fillId="2" borderId="5" xfId="0" applyFont="1" applyFill="1" applyBorder="1" applyAlignment="1">
      <alignment horizontal="justify" vertical="center" wrapText="1"/>
    </xf>
    <xf numFmtId="0" fontId="7" fillId="2" borderId="19" xfId="0" applyFont="1" applyFill="1" applyBorder="1" applyAlignment="1">
      <alignment horizontal="justify" vertical="center" wrapText="1"/>
    </xf>
    <xf numFmtId="0" fontId="9" fillId="2" borderId="20" xfId="0" applyFont="1" applyFill="1" applyBorder="1" applyAlignment="1">
      <alignment horizontal="justify" vertical="center" wrapText="1"/>
    </xf>
    <xf numFmtId="0" fontId="9" fillId="2" borderId="19" xfId="0" applyFont="1" applyFill="1" applyBorder="1" applyAlignment="1">
      <alignment horizontal="justify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 applyProtection="1">
      <alignment horizontal="center" vertical="top"/>
    </xf>
    <xf numFmtId="0" fontId="10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29" fillId="0" borderId="0" xfId="3" applyFont="1" applyAlignment="1"/>
    <xf numFmtId="0" fontId="8" fillId="2" borderId="0" xfId="0" applyNumberFormat="1" applyFont="1" applyFill="1" applyBorder="1" applyAlignment="1" applyProtection="1">
      <protection locked="0"/>
    </xf>
    <xf numFmtId="3" fontId="7" fillId="2" borderId="0" xfId="0" applyNumberFormat="1" applyFont="1" applyFill="1" applyBorder="1"/>
    <xf numFmtId="0" fontId="7" fillId="2" borderId="13" xfId="0" applyFont="1" applyFill="1" applyBorder="1" applyAlignment="1">
      <alignment horizontal="center" vertical="center" wrapText="1"/>
    </xf>
    <xf numFmtId="3" fontId="10" fillId="0" borderId="0" xfId="2" applyNumberFormat="1" applyFont="1" applyFill="1" applyBorder="1" applyAlignment="1">
      <alignment vertical="top"/>
    </xf>
    <xf numFmtId="3" fontId="1" fillId="2" borderId="0" xfId="0" applyNumberFormat="1" applyFont="1" applyFill="1" applyBorder="1" applyAlignment="1" applyProtection="1">
      <alignment horizontal="left" vertical="top"/>
      <protection locked="0"/>
    </xf>
    <xf numFmtId="37" fontId="8" fillId="2" borderId="0" xfId="0" applyNumberFormat="1" applyFont="1" applyFill="1" applyBorder="1" applyAlignment="1" applyProtection="1">
      <alignment horizontal="right" vertical="top"/>
    </xf>
    <xf numFmtId="167" fontId="21" fillId="2" borderId="4" xfId="5" applyNumberFormat="1" applyFont="1" applyFill="1" applyBorder="1" applyAlignment="1">
      <alignment horizontal="center"/>
    </xf>
    <xf numFmtId="3" fontId="10" fillId="2" borderId="16" xfId="0" applyNumberFormat="1" applyFont="1" applyFill="1" applyBorder="1" applyAlignment="1" applyProtection="1">
      <alignment horizontal="right" vertical="top"/>
      <protection locked="0"/>
    </xf>
    <xf numFmtId="167" fontId="24" fillId="2" borderId="17" xfId="2" applyNumberFormat="1" applyFont="1" applyFill="1" applyBorder="1" applyAlignment="1">
      <alignment vertical="center" wrapText="1"/>
    </xf>
    <xf numFmtId="167" fontId="10" fillId="2" borderId="17" xfId="2" applyNumberFormat="1" applyFont="1" applyFill="1" applyBorder="1" applyAlignment="1" applyProtection="1">
      <alignment horizontal="right" vertical="top"/>
      <protection locked="0"/>
    </xf>
    <xf numFmtId="167" fontId="22" fillId="2" borderId="17" xfId="2" applyNumberFormat="1" applyFont="1" applyFill="1" applyBorder="1" applyAlignment="1">
      <alignment vertical="center" wrapText="1"/>
    </xf>
    <xf numFmtId="167" fontId="21" fillId="2" borderId="17" xfId="2" applyNumberFormat="1" applyFont="1" applyFill="1" applyBorder="1" applyAlignment="1">
      <alignment horizontal="center"/>
    </xf>
    <xf numFmtId="167" fontId="23" fillId="2" borderId="17" xfId="2" applyNumberFormat="1" applyFont="1" applyFill="1" applyBorder="1" applyAlignment="1">
      <alignment horizontal="center"/>
    </xf>
    <xf numFmtId="167" fontId="10" fillId="2" borderId="0" xfId="2" applyNumberFormat="1" applyFont="1" applyFill="1" applyBorder="1" applyAlignment="1" applyProtection="1">
      <alignment horizontal="right" vertical="top"/>
      <protection locked="0"/>
    </xf>
    <xf numFmtId="3" fontId="10" fillId="2" borderId="0" xfId="0" applyNumberFormat="1" applyFont="1" applyFill="1" applyBorder="1"/>
    <xf numFmtId="3" fontId="7" fillId="2" borderId="0" xfId="0" applyNumberFormat="1" applyFont="1" applyFill="1"/>
    <xf numFmtId="168" fontId="7" fillId="2" borderId="0" xfId="2" applyNumberFormat="1" applyFont="1" applyFill="1"/>
    <xf numFmtId="167" fontId="7" fillId="2" borderId="0" xfId="2" applyNumberFormat="1" applyFont="1" applyFill="1"/>
    <xf numFmtId="167" fontId="7" fillId="0" borderId="0" xfId="0" applyNumberFormat="1" applyFont="1"/>
    <xf numFmtId="167" fontId="7" fillId="2" borderId="15" xfId="2" applyNumberFormat="1" applyFont="1" applyFill="1" applyBorder="1"/>
    <xf numFmtId="167" fontId="7" fillId="2" borderId="21" xfId="2" applyNumberFormat="1" applyFont="1" applyFill="1" applyBorder="1" applyAlignment="1">
      <alignment horizontal="center" vertical="center" wrapText="1"/>
    </xf>
    <xf numFmtId="167" fontId="7" fillId="2" borderId="18" xfId="2" applyNumberFormat="1" applyFont="1" applyFill="1" applyBorder="1" applyAlignment="1">
      <alignment horizontal="center" vertical="center" wrapText="1"/>
    </xf>
    <xf numFmtId="167" fontId="7" fillId="2" borderId="15" xfId="2" applyNumberFormat="1" applyFont="1" applyFill="1" applyBorder="1" applyAlignment="1">
      <alignment horizontal="center" vertical="center" wrapText="1"/>
    </xf>
    <xf numFmtId="167" fontId="7" fillId="2" borderId="17" xfId="2" applyNumberFormat="1" applyFont="1" applyFill="1" applyBorder="1" applyAlignment="1">
      <alignment horizontal="center" vertical="center" wrapText="1"/>
    </xf>
    <xf numFmtId="167" fontId="7" fillId="2" borderId="15" xfId="0" applyNumberFormat="1" applyFont="1" applyFill="1" applyBorder="1" applyAlignment="1">
      <alignment horizontal="center" vertical="center" wrapText="1"/>
    </xf>
    <xf numFmtId="167" fontId="7" fillId="2" borderId="17" xfId="0" applyNumberFormat="1" applyFont="1" applyFill="1" applyBorder="1" applyAlignment="1">
      <alignment horizontal="justify" vertical="center" wrapText="1"/>
    </xf>
    <xf numFmtId="167" fontId="7" fillId="2" borderId="17" xfId="0" applyNumberFormat="1" applyFont="1" applyFill="1" applyBorder="1" applyAlignment="1">
      <alignment horizontal="center" vertical="center" wrapText="1"/>
    </xf>
    <xf numFmtId="167" fontId="9" fillId="2" borderId="21" xfId="0" applyNumberFormat="1" applyFont="1" applyFill="1" applyBorder="1" applyAlignment="1">
      <alignment horizontal="center" vertical="center" wrapText="1"/>
    </xf>
    <xf numFmtId="167" fontId="7" fillId="2" borderId="18" xfId="0" applyNumberFormat="1" applyFont="1" applyFill="1" applyBorder="1" applyAlignment="1">
      <alignment horizontal="justify" vertical="center" wrapText="1"/>
    </xf>
    <xf numFmtId="4" fontId="3" fillId="2" borderId="0" xfId="0" applyNumberFormat="1" applyFont="1" applyFill="1"/>
    <xf numFmtId="43" fontId="7" fillId="0" borderId="0" xfId="2" applyFont="1"/>
    <xf numFmtId="167" fontId="9" fillId="2" borderId="17" xfId="2" applyNumberFormat="1" applyFont="1" applyFill="1" applyBorder="1" applyAlignment="1">
      <alignment horizontal="right" vertical="center" wrapText="1"/>
    </xf>
    <xf numFmtId="167" fontId="7" fillId="2" borderId="17" xfId="2" applyNumberFormat="1" applyFont="1" applyFill="1" applyBorder="1" applyAlignment="1">
      <alignment horizontal="right" vertical="center" wrapText="1"/>
    </xf>
    <xf numFmtId="167" fontId="9" fillId="2" borderId="15" xfId="2" applyNumberFormat="1" applyFont="1" applyFill="1" applyBorder="1" applyAlignment="1">
      <alignment vertical="center" wrapText="1"/>
    </xf>
    <xf numFmtId="167" fontId="7" fillId="0" borderId="0" xfId="2" applyNumberFormat="1" applyFont="1"/>
    <xf numFmtId="165" fontId="7" fillId="2" borderId="17" xfId="2" applyNumberFormat="1" applyFont="1" applyFill="1" applyBorder="1" applyAlignment="1">
      <alignment horizontal="right" vertical="center" wrapText="1"/>
    </xf>
    <xf numFmtId="165" fontId="9" fillId="2" borderId="17" xfId="2" applyNumberFormat="1" applyFont="1" applyFill="1" applyBorder="1" applyAlignment="1">
      <alignment horizontal="right" vertical="center" wrapText="1"/>
    </xf>
    <xf numFmtId="166" fontId="7" fillId="2" borderId="17" xfId="2" applyNumberFormat="1" applyFont="1" applyFill="1" applyBorder="1" applyAlignment="1">
      <alignment horizontal="right" vertical="center" wrapText="1"/>
    </xf>
    <xf numFmtId="166" fontId="9" fillId="2" borderId="17" xfId="2" applyNumberFormat="1" applyFont="1" applyFill="1" applyBorder="1" applyAlignment="1">
      <alignment horizontal="right" vertical="center" wrapText="1"/>
    </xf>
    <xf numFmtId="167" fontId="7" fillId="2" borderId="17" xfId="2" applyNumberFormat="1" applyFont="1" applyFill="1" applyBorder="1" applyAlignment="1">
      <alignment horizontal="justify" vertical="center" wrapText="1"/>
    </xf>
    <xf numFmtId="167" fontId="7" fillId="2" borderId="17" xfId="2" applyNumberFormat="1" applyFont="1" applyFill="1" applyBorder="1" applyAlignment="1">
      <alignment horizontal="right" vertical="top" wrapText="1"/>
    </xf>
    <xf numFmtId="167" fontId="7" fillId="2" borderId="18" xfId="2" applyNumberFormat="1" applyFont="1" applyFill="1" applyBorder="1" applyAlignment="1">
      <alignment horizontal="justify" vertical="top" wrapText="1"/>
    </xf>
    <xf numFmtId="167" fontId="9" fillId="2" borderId="18" xfId="2" applyNumberFormat="1" applyFont="1" applyFill="1" applyBorder="1" applyAlignment="1">
      <alignment horizontal="right" vertical="top" wrapText="1"/>
    </xf>
    <xf numFmtId="0" fontId="30" fillId="2" borderId="2" xfId="0" applyFont="1" applyFill="1" applyBorder="1" applyAlignment="1">
      <alignment horizontal="justify" vertical="top" wrapText="1"/>
    </xf>
    <xf numFmtId="0" fontId="7" fillId="2" borderId="17" xfId="2" applyNumberFormat="1" applyFont="1" applyFill="1" applyBorder="1" applyAlignment="1">
      <alignment horizontal="right" vertical="top" wrapText="1"/>
    </xf>
    <xf numFmtId="166" fontId="9" fillId="2" borderId="18" xfId="2" applyNumberFormat="1" applyFont="1" applyFill="1" applyBorder="1" applyAlignment="1">
      <alignment horizontal="right" vertical="top" wrapText="1"/>
    </xf>
    <xf numFmtId="166" fontId="7" fillId="2" borderId="17" xfId="2" applyNumberFormat="1" applyFont="1" applyFill="1" applyBorder="1" applyAlignment="1">
      <alignment horizontal="right" vertical="top" wrapText="1"/>
    </xf>
    <xf numFmtId="168" fontId="7" fillId="0" borderId="0" xfId="0" applyNumberFormat="1" applyFont="1"/>
    <xf numFmtId="167" fontId="9" fillId="2" borderId="0" xfId="0" applyNumberFormat="1" applyFont="1" applyFill="1"/>
    <xf numFmtId="167" fontId="7" fillId="2" borderId="0" xfId="0" applyNumberFormat="1" applyFont="1" applyFill="1"/>
    <xf numFmtId="167" fontId="7" fillId="2" borderId="18" xfId="2" applyNumberFormat="1" applyFont="1" applyFill="1" applyBorder="1" applyAlignment="1">
      <alignment horizontal="justify" vertical="center" wrapText="1"/>
    </xf>
    <xf numFmtId="167" fontId="9" fillId="2" borderId="18" xfId="2" applyNumberFormat="1" applyFont="1" applyFill="1" applyBorder="1" applyAlignment="1">
      <alignment horizontal="right" vertical="center" wrapText="1"/>
    </xf>
    <xf numFmtId="0" fontId="7" fillId="2" borderId="17" xfId="2" applyNumberFormat="1" applyFont="1" applyFill="1" applyBorder="1" applyAlignment="1">
      <alignment horizontal="right" vertical="center" wrapText="1"/>
    </xf>
    <xf numFmtId="0" fontId="7" fillId="2" borderId="18" xfId="2" applyNumberFormat="1" applyFont="1" applyFill="1" applyBorder="1" applyAlignment="1">
      <alignment horizontal="justify" vertical="center" wrapText="1"/>
    </xf>
    <xf numFmtId="167" fontId="9" fillId="2" borderId="17" xfId="2" applyNumberFormat="1" applyFont="1" applyFill="1" applyBorder="1" applyAlignment="1">
      <alignment horizontal="right" vertical="top" wrapText="1"/>
    </xf>
    <xf numFmtId="167" fontId="7" fillId="2" borderId="17" xfId="2" applyNumberFormat="1" applyFont="1" applyFill="1" applyBorder="1" applyAlignment="1">
      <alignment horizontal="right" vertical="top"/>
    </xf>
    <xf numFmtId="167" fontId="9" fillId="2" borderId="17" xfId="2" applyNumberFormat="1" applyFont="1" applyFill="1" applyBorder="1" applyAlignment="1">
      <alignment horizontal="right" vertical="top"/>
    </xf>
    <xf numFmtId="167" fontId="7" fillId="2" borderId="18" xfId="2" applyNumberFormat="1" applyFont="1" applyFill="1" applyBorder="1" applyAlignment="1">
      <alignment horizontal="right" vertical="top"/>
    </xf>
    <xf numFmtId="167" fontId="9" fillId="2" borderId="18" xfId="2" applyNumberFormat="1" applyFont="1" applyFill="1" applyBorder="1" applyAlignment="1">
      <alignment horizontal="right" vertical="top"/>
    </xf>
    <xf numFmtId="43" fontId="7" fillId="0" borderId="0" xfId="0" applyNumberFormat="1" applyFont="1"/>
    <xf numFmtId="170" fontId="7" fillId="0" borderId="0" xfId="0" applyNumberFormat="1" applyFont="1"/>
    <xf numFmtId="0" fontId="7" fillId="2" borderId="17" xfId="2" applyNumberFormat="1" applyFont="1" applyFill="1" applyBorder="1" applyAlignment="1">
      <alignment horizontal="right" vertical="top"/>
    </xf>
    <xf numFmtId="0" fontId="7" fillId="2" borderId="18" xfId="2" applyNumberFormat="1" applyFont="1" applyFill="1" applyBorder="1" applyAlignment="1">
      <alignment horizontal="right" vertical="top"/>
    </xf>
    <xf numFmtId="0" fontId="7" fillId="0" borderId="0" xfId="0" applyNumberFormat="1" applyFont="1"/>
    <xf numFmtId="166" fontId="7" fillId="2" borderId="17" xfId="2" applyNumberFormat="1" applyFont="1" applyFill="1" applyBorder="1" applyAlignment="1">
      <alignment horizontal="right" vertical="top"/>
    </xf>
    <xf numFmtId="166" fontId="9" fillId="2" borderId="17" xfId="2" applyNumberFormat="1" applyFont="1" applyFill="1" applyBorder="1" applyAlignment="1">
      <alignment horizontal="right" vertical="top"/>
    </xf>
    <xf numFmtId="167" fontId="7" fillId="2" borderId="2" xfId="2" applyNumberFormat="1" applyFont="1" applyFill="1" applyBorder="1" applyAlignment="1">
      <alignment horizontal="right" vertical="center" wrapText="1"/>
    </xf>
    <xf numFmtId="167" fontId="7" fillId="2" borderId="5" xfId="2" applyNumberFormat="1" applyFont="1" applyFill="1" applyBorder="1" applyAlignment="1">
      <alignment horizontal="right" vertical="center" wrapText="1"/>
    </xf>
    <xf numFmtId="167" fontId="7" fillId="2" borderId="18" xfId="2" applyNumberFormat="1" applyFont="1" applyFill="1" applyBorder="1" applyAlignment="1">
      <alignment horizontal="right" vertical="center" wrapText="1"/>
    </xf>
    <xf numFmtId="166" fontId="7" fillId="2" borderId="2" xfId="2" applyNumberFormat="1" applyFont="1" applyFill="1" applyBorder="1" applyAlignment="1">
      <alignment horizontal="right" vertical="center" wrapText="1"/>
    </xf>
    <xf numFmtId="166" fontId="9" fillId="2" borderId="18" xfId="2" applyNumberFormat="1" applyFont="1" applyFill="1" applyBorder="1" applyAlignment="1">
      <alignment horizontal="right" vertical="center" wrapText="1"/>
    </xf>
    <xf numFmtId="167" fontId="7" fillId="0" borderId="15" xfId="2" applyNumberFormat="1" applyFont="1" applyFill="1" applyBorder="1"/>
    <xf numFmtId="171" fontId="7" fillId="2" borderId="0" xfId="0" applyNumberFormat="1" applyFont="1" applyFill="1" applyBorder="1"/>
    <xf numFmtId="3" fontId="10" fillId="0" borderId="0" xfId="3" applyNumberFormat="1" applyFont="1" applyFill="1" applyBorder="1" applyAlignment="1" applyProtection="1">
      <alignment vertical="top"/>
      <protection locked="0"/>
    </xf>
    <xf numFmtId="172" fontId="7" fillId="2" borderId="0" xfId="0" applyNumberFormat="1" applyFont="1" applyFill="1" applyBorder="1"/>
    <xf numFmtId="173" fontId="31" fillId="2" borderId="0" xfId="0" applyNumberFormat="1" applyFont="1" applyFill="1"/>
    <xf numFmtId="43" fontId="32" fillId="0" borderId="0" xfId="2" applyNumberFormat="1" applyFont="1"/>
    <xf numFmtId="0" fontId="30" fillId="0" borderId="0" xfId="0" applyFont="1"/>
    <xf numFmtId="43" fontId="30" fillId="0" borderId="0" xfId="0" applyNumberFormat="1" applyFont="1"/>
    <xf numFmtId="3" fontId="9" fillId="2" borderId="0" xfId="4" applyNumberFormat="1" applyFont="1" applyFill="1" applyAlignment="1">
      <alignment horizontal="center"/>
    </xf>
    <xf numFmtId="3" fontId="8" fillId="0" borderId="0" xfId="0" applyNumberFormat="1" applyFont="1" applyFill="1" applyBorder="1" applyAlignment="1" applyProtection="1">
      <alignment vertical="top"/>
    </xf>
    <xf numFmtId="3" fontId="7" fillId="2" borderId="4" xfId="0" applyNumberFormat="1" applyFont="1" applyFill="1" applyBorder="1"/>
    <xf numFmtId="3" fontId="10" fillId="2" borderId="0" xfId="0" applyNumberFormat="1" applyFont="1" applyFill="1" applyBorder="1" applyAlignment="1" applyProtection="1"/>
    <xf numFmtId="0" fontId="30" fillId="2" borderId="13" xfId="0" applyFont="1" applyFill="1" applyBorder="1" applyAlignment="1">
      <alignment horizontal="left" vertical="center" wrapText="1"/>
    </xf>
    <xf numFmtId="0" fontId="30" fillId="2" borderId="31" xfId="0" applyFont="1" applyFill="1" applyBorder="1" applyAlignment="1">
      <alignment horizontal="left" vertical="center" wrapText="1"/>
    </xf>
    <xf numFmtId="3" fontId="10" fillId="0" borderId="0" xfId="0" applyNumberFormat="1" applyFont="1" applyFill="1" applyBorder="1" applyAlignment="1" applyProtection="1">
      <alignment vertical="top"/>
      <protection locked="0"/>
    </xf>
    <xf numFmtId="3" fontId="8" fillId="2" borderId="0" xfId="0" applyNumberFormat="1" applyFont="1" applyFill="1" applyBorder="1" applyAlignment="1">
      <alignment vertical="top" wrapText="1"/>
    </xf>
    <xf numFmtId="0" fontId="10" fillId="2" borderId="0" xfId="0" applyFont="1" applyFill="1" applyBorder="1" applyAlignment="1" applyProtection="1">
      <alignment horizontal="left" vertical="top"/>
    </xf>
    <xf numFmtId="3" fontId="8" fillId="6" borderId="0" xfId="3" applyNumberFormat="1" applyFont="1" applyFill="1" applyBorder="1" applyAlignment="1">
      <alignment horizontal="right" vertical="top" wrapText="1"/>
    </xf>
    <xf numFmtId="3" fontId="5" fillId="2" borderId="0" xfId="0" applyNumberFormat="1" applyFont="1" applyFill="1" applyAlignment="1">
      <alignment horizontal="center"/>
    </xf>
    <xf numFmtId="3" fontId="32" fillId="2" borderId="0" xfId="0" applyNumberFormat="1" applyFont="1" applyFill="1"/>
    <xf numFmtId="3" fontId="8" fillId="0" borderId="0" xfId="0" applyNumberFormat="1" applyFont="1" applyFill="1" applyBorder="1" applyAlignment="1" applyProtection="1">
      <alignment horizontal="right" vertical="top"/>
    </xf>
    <xf numFmtId="0" fontId="8" fillId="0" borderId="0" xfId="0" applyFont="1" applyFill="1" applyBorder="1" applyAlignment="1" applyProtection="1">
      <alignment horizontal="right" vertical="top"/>
    </xf>
    <xf numFmtId="37" fontId="8" fillId="0" borderId="0" xfId="0" applyNumberFormat="1" applyFont="1" applyFill="1" applyBorder="1" applyAlignment="1" applyProtection="1">
      <alignment horizontal="right" vertical="top"/>
    </xf>
    <xf numFmtId="0" fontId="7" fillId="0" borderId="0" xfId="0" applyFont="1" applyFill="1"/>
    <xf numFmtId="167" fontId="7" fillId="0" borderId="0" xfId="2" applyNumberFormat="1" applyFont="1" applyFill="1" applyBorder="1" applyAlignment="1">
      <alignment horizontal="right" vertical="top"/>
    </xf>
    <xf numFmtId="0" fontId="7" fillId="0" borderId="0" xfId="0" applyFont="1" applyFill="1" applyBorder="1"/>
    <xf numFmtId="43" fontId="7" fillId="0" borderId="0" xfId="0" applyNumberFormat="1" applyFont="1" applyFill="1" applyBorder="1"/>
    <xf numFmtId="43" fontId="3" fillId="0" borderId="0" xfId="2" applyFont="1"/>
    <xf numFmtId="3" fontId="7" fillId="0" borderId="0" xfId="0" applyNumberFormat="1" applyFont="1"/>
    <xf numFmtId="174" fontId="7" fillId="0" borderId="0" xfId="2" applyNumberFormat="1" applyFont="1"/>
    <xf numFmtId="0" fontId="8" fillId="2" borderId="0" xfId="0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left" vertical="top"/>
    </xf>
    <xf numFmtId="0" fontId="29" fillId="0" borderId="24" xfId="0" applyFont="1" applyBorder="1"/>
    <xf numFmtId="0" fontId="29" fillId="0" borderId="27" xfId="0" applyFont="1" applyBorder="1"/>
    <xf numFmtId="0" fontId="34" fillId="0" borderId="27" xfId="0" applyFont="1" applyBorder="1"/>
    <xf numFmtId="0" fontId="0" fillId="0" borderId="29" xfId="0" applyBorder="1"/>
    <xf numFmtId="167" fontId="29" fillId="0" borderId="32" xfId="2" applyNumberFormat="1" applyFont="1" applyBorder="1"/>
    <xf numFmtId="167" fontId="29" fillId="0" borderId="12" xfId="2" applyNumberFormat="1" applyFont="1" applyBorder="1"/>
    <xf numFmtId="0" fontId="0" fillId="0" borderId="13" xfId="0" applyBorder="1"/>
    <xf numFmtId="167" fontId="34" fillId="0" borderId="12" xfId="2" applyNumberFormat="1" applyFont="1" applyBorder="1"/>
    <xf numFmtId="167" fontId="32" fillId="0" borderId="0" xfId="0" applyNumberFormat="1" applyFont="1"/>
    <xf numFmtId="0" fontId="3" fillId="0" borderId="0" xfId="0" applyFont="1"/>
    <xf numFmtId="167" fontId="30" fillId="0" borderId="0" xfId="0" applyNumberFormat="1" applyFont="1" applyAlignment="1">
      <alignment vertical="top"/>
    </xf>
    <xf numFmtId="168" fontId="7" fillId="0" borderId="0" xfId="2" applyNumberFormat="1" applyFont="1" applyFill="1" applyBorder="1" applyAlignment="1">
      <alignment horizontal="right" vertical="top"/>
    </xf>
    <xf numFmtId="167" fontId="7" fillId="0" borderId="0" xfId="0" applyNumberFormat="1" applyFont="1" applyFill="1" applyBorder="1"/>
    <xf numFmtId="169" fontId="7" fillId="2" borderId="0" xfId="0" applyNumberFormat="1" applyFont="1" applyFill="1" applyAlignment="1">
      <alignment horizontal="right" wrapText="1"/>
    </xf>
    <xf numFmtId="3" fontId="7" fillId="2" borderId="0" xfId="0" applyNumberFormat="1" applyFont="1" applyFill="1" applyAlignment="1">
      <alignment horizontal="right" wrapText="1"/>
    </xf>
    <xf numFmtId="175" fontId="8" fillId="2" borderId="0" xfId="1" applyNumberFormat="1" applyFont="1" applyFill="1" applyBorder="1" applyAlignment="1" applyProtection="1">
      <alignment vertical="top"/>
    </xf>
    <xf numFmtId="4" fontId="7" fillId="0" borderId="0" xfId="0" applyNumberFormat="1" applyFont="1"/>
    <xf numFmtId="43" fontId="32" fillId="0" borderId="0" xfId="0" applyNumberFormat="1" applyFont="1"/>
    <xf numFmtId="0" fontId="32" fillId="0" borderId="0" xfId="0" applyFont="1"/>
    <xf numFmtId="43" fontId="30" fillId="0" borderId="0" xfId="2" applyFont="1"/>
    <xf numFmtId="4" fontId="3" fillId="0" borderId="0" xfId="0" applyNumberFormat="1" applyFont="1"/>
    <xf numFmtId="43" fontId="3" fillId="0" borderId="0" xfId="0" applyNumberFormat="1" applyFont="1"/>
    <xf numFmtId="4" fontId="3" fillId="0" borderId="15" xfId="0" applyNumberFormat="1" applyFont="1" applyBorder="1"/>
    <xf numFmtId="43" fontId="3" fillId="0" borderId="15" xfId="2" applyFont="1" applyBorder="1"/>
    <xf numFmtId="43" fontId="7" fillId="0" borderId="0" xfId="2" applyNumberFormat="1" applyFont="1" applyFill="1" applyBorder="1" applyAlignment="1">
      <alignment horizontal="right" vertical="top"/>
    </xf>
    <xf numFmtId="176" fontId="7" fillId="0" borderId="0" xfId="0" applyNumberFormat="1" applyFont="1"/>
    <xf numFmtId="176" fontId="32" fillId="0" borderId="0" xfId="0" applyNumberFormat="1" applyFont="1"/>
    <xf numFmtId="167" fontId="7" fillId="0" borderId="0" xfId="0" applyNumberFormat="1" applyFont="1" applyAlignment="1">
      <alignment vertical="top"/>
    </xf>
    <xf numFmtId="43" fontId="7" fillId="0" borderId="0" xfId="0" applyNumberFormat="1" applyFont="1" applyAlignment="1">
      <alignment vertical="top"/>
    </xf>
    <xf numFmtId="176" fontId="10" fillId="2" borderId="0" xfId="2" applyNumberFormat="1" applyFont="1" applyFill="1" applyBorder="1" applyProtection="1"/>
    <xf numFmtId="177" fontId="7" fillId="2" borderId="0" xfId="2" applyNumberFormat="1" applyFont="1" applyFill="1" applyBorder="1" applyAlignment="1" applyProtection="1"/>
    <xf numFmtId="43" fontId="7" fillId="2" borderId="0" xfId="2" applyFont="1" applyFill="1" applyAlignment="1"/>
    <xf numFmtId="43" fontId="9" fillId="2" borderId="17" xfId="2" applyNumberFormat="1" applyFont="1" applyFill="1" applyBorder="1" applyAlignment="1">
      <alignment horizontal="right" vertical="center" wrapText="1"/>
    </xf>
    <xf numFmtId="43" fontId="7" fillId="2" borderId="17" xfId="2" applyNumberFormat="1" applyFont="1" applyFill="1" applyBorder="1" applyAlignment="1">
      <alignment horizontal="right" vertical="center" wrapText="1"/>
    </xf>
    <xf numFmtId="178" fontId="7" fillId="2" borderId="0" xfId="0" applyNumberFormat="1" applyFont="1" applyFill="1" applyAlignment="1"/>
    <xf numFmtId="179" fontId="7" fillId="2" borderId="0" xfId="0" applyNumberFormat="1" applyFont="1" applyFill="1" applyBorder="1"/>
    <xf numFmtId="43" fontId="7" fillId="2" borderId="0" xfId="2" applyFont="1" applyFill="1" applyBorder="1" applyProtection="1"/>
    <xf numFmtId="167" fontId="10" fillId="2" borderId="15" xfId="2" applyNumberFormat="1" applyFont="1" applyFill="1" applyBorder="1" applyAlignment="1" applyProtection="1">
      <alignment horizontal="right" vertical="top"/>
      <protection locked="0"/>
    </xf>
    <xf numFmtId="178" fontId="7" fillId="0" borderId="0" xfId="0" applyNumberFormat="1" applyFont="1" applyFill="1" applyBorder="1"/>
    <xf numFmtId="168" fontId="30" fillId="0" borderId="0" xfId="2" applyNumberFormat="1" applyFont="1"/>
    <xf numFmtId="167" fontId="10" fillId="0" borderId="0" xfId="2" applyNumberFormat="1" applyFont="1" applyFill="1" applyBorder="1" applyAlignment="1" applyProtection="1">
      <alignment horizontal="right" vertical="top"/>
      <protection locked="0"/>
    </xf>
    <xf numFmtId="0" fontId="11" fillId="0" borderId="0" xfId="0" applyFont="1" applyAlignment="1">
      <alignment horizontal="center"/>
    </xf>
    <xf numFmtId="0" fontId="11" fillId="2" borderId="0" xfId="0" applyFont="1" applyFill="1"/>
    <xf numFmtId="177" fontId="30" fillId="0" borderId="0" xfId="2" applyNumberFormat="1" applyFont="1"/>
    <xf numFmtId="177" fontId="3" fillId="0" borderId="0" xfId="2" applyNumberFormat="1" applyFont="1"/>
    <xf numFmtId="43" fontId="7" fillId="2" borderId="2" xfId="2" applyNumberFormat="1" applyFont="1" applyFill="1" applyBorder="1" applyAlignment="1">
      <alignment horizontal="right" vertical="center" wrapText="1"/>
    </xf>
    <xf numFmtId="180" fontId="5" fillId="2" borderId="0" xfId="2" applyNumberFormat="1" applyFont="1" applyFill="1"/>
    <xf numFmtId="181" fontId="7" fillId="2" borderId="0" xfId="0" applyNumberFormat="1" applyFont="1" applyFill="1"/>
    <xf numFmtId="0" fontId="7" fillId="0" borderId="0" xfId="0" applyFont="1" applyBorder="1"/>
    <xf numFmtId="43" fontId="7" fillId="0" borderId="0" xfId="2" applyFont="1" applyBorder="1"/>
    <xf numFmtId="43" fontId="32" fillId="0" borderId="0" xfId="0" applyNumberFormat="1" applyFont="1" applyBorder="1"/>
    <xf numFmtId="43" fontId="32" fillId="0" borderId="0" xfId="2" applyFont="1" applyBorder="1"/>
    <xf numFmtId="167" fontId="7" fillId="0" borderId="0" xfId="0" applyNumberFormat="1" applyFont="1" applyBorder="1"/>
    <xf numFmtId="43" fontId="7" fillId="0" borderId="0" xfId="0" applyNumberFormat="1" applyFont="1" applyBorder="1"/>
    <xf numFmtId="182" fontId="7" fillId="0" borderId="0" xfId="2" applyNumberFormat="1" applyFont="1" applyFill="1" applyBorder="1" applyAlignment="1">
      <alignment horizontal="right" vertical="top"/>
    </xf>
    <xf numFmtId="43" fontId="9" fillId="2" borderId="18" xfId="2" applyNumberFormat="1" applyFont="1" applyFill="1" applyBorder="1" applyAlignment="1">
      <alignment horizontal="right" vertical="top" wrapText="1"/>
    </xf>
    <xf numFmtId="0" fontId="11" fillId="3" borderId="11" xfId="3" applyFont="1" applyFill="1" applyBorder="1" applyAlignment="1">
      <alignment horizontal="center" vertical="center"/>
    </xf>
    <xf numFmtId="0" fontId="11" fillId="3" borderId="1" xfId="3" applyFont="1" applyFill="1" applyBorder="1" applyAlignment="1">
      <alignment horizontal="center" vertical="center"/>
    </xf>
    <xf numFmtId="0" fontId="12" fillId="3" borderId="7" xfId="3" applyFont="1" applyFill="1" applyBorder="1" applyAlignment="1">
      <alignment horizontal="center" vertical="center"/>
    </xf>
    <xf numFmtId="0" fontId="12" fillId="3" borderId="0" xfId="3" applyFont="1" applyFill="1" applyBorder="1" applyAlignment="1">
      <alignment horizontal="center" vertical="center"/>
    </xf>
    <xf numFmtId="0" fontId="12" fillId="3" borderId="7" xfId="3" applyFont="1" applyFill="1" applyBorder="1" applyAlignment="1">
      <alignment horizontal="right" vertical="top"/>
    </xf>
    <xf numFmtId="0" fontId="12" fillId="3" borderId="0" xfId="3" applyFont="1" applyFill="1" applyBorder="1" applyAlignment="1">
      <alignment horizontal="right" vertical="top"/>
    </xf>
    <xf numFmtId="0" fontId="17" fillId="2" borderId="0" xfId="1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14" fillId="2" borderId="0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justify" vertical="top" wrapText="1"/>
    </xf>
    <xf numFmtId="0" fontId="11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top" wrapText="1"/>
      <protection locked="0"/>
    </xf>
    <xf numFmtId="0" fontId="29" fillId="0" borderId="7" xfId="3" applyFont="1" applyBorder="1" applyAlignment="1">
      <alignment horizontal="center"/>
    </xf>
    <xf numFmtId="0" fontId="7" fillId="2" borderId="7" xfId="0" applyFont="1" applyFill="1" applyBorder="1" applyAlignment="1" applyProtection="1">
      <alignment horizontal="center"/>
      <protection locked="0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center"/>
      <protection locked="0"/>
    </xf>
    <xf numFmtId="0" fontId="10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center"/>
    </xf>
    <xf numFmtId="0" fontId="8" fillId="2" borderId="0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vertical="top" wrapText="1"/>
    </xf>
    <xf numFmtId="0" fontId="12" fillId="3" borderId="6" xfId="3" applyFont="1" applyFill="1" applyBorder="1" applyAlignment="1">
      <alignment horizontal="center" vertical="center"/>
    </xf>
    <xf numFmtId="0" fontId="8" fillId="2" borderId="0" xfId="3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7" fillId="2" borderId="4" xfId="0" applyFont="1" applyFill="1" applyBorder="1" applyAlignment="1">
      <alignment horizontal="left" vertical="top"/>
    </xf>
    <xf numFmtId="3" fontId="10" fillId="2" borderId="4" xfId="0" applyNumberFormat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>
      <alignment horizontal="left" vertical="top" wrapText="1"/>
    </xf>
    <xf numFmtId="0" fontId="8" fillId="2" borderId="14" xfId="0" applyFont="1" applyFill="1" applyBorder="1" applyAlignment="1">
      <alignment horizontal="left" vertical="top"/>
    </xf>
    <xf numFmtId="0" fontId="10" fillId="2" borderId="0" xfId="0" applyNumberFormat="1" applyFont="1" applyFill="1" applyBorder="1" applyAlignment="1" applyProtection="1">
      <alignment horizontal="left"/>
      <protection locked="0"/>
    </xf>
    <xf numFmtId="0" fontId="7" fillId="2" borderId="0" xfId="0" applyFont="1" applyFill="1" applyAlignment="1" applyProtection="1">
      <alignment horizontal="right"/>
      <protection locked="0"/>
    </xf>
    <xf numFmtId="0" fontId="7" fillId="2" borderId="0" xfId="0" applyFont="1" applyFill="1" applyAlignment="1" applyProtection="1">
      <alignment horizontal="left"/>
      <protection locked="0"/>
    </xf>
    <xf numFmtId="0" fontId="10" fillId="2" borderId="4" xfId="0" applyFont="1" applyFill="1" applyBorder="1" applyAlignment="1">
      <alignment horizontal="left" vertical="top" wrapText="1"/>
    </xf>
    <xf numFmtId="0" fontId="17" fillId="2" borderId="0" xfId="3" applyFont="1" applyFill="1" applyBorder="1" applyAlignment="1">
      <alignment horizontal="center"/>
    </xf>
    <xf numFmtId="0" fontId="10" fillId="2" borderId="0" xfId="3" applyFont="1" applyFill="1" applyBorder="1" applyAlignment="1">
      <alignment horizontal="left" vertical="top" wrapText="1"/>
    </xf>
    <xf numFmtId="0" fontId="33" fillId="2" borderId="0" xfId="3" applyFont="1" applyFill="1" applyBorder="1" applyAlignment="1">
      <alignment horizontal="left" vertical="top"/>
    </xf>
    <xf numFmtId="0" fontId="10" fillId="2" borderId="0" xfId="3" applyFont="1" applyFill="1" applyBorder="1" applyAlignment="1">
      <alignment horizontal="left" vertical="top"/>
    </xf>
    <xf numFmtId="0" fontId="8" fillId="2" borderId="0" xfId="3" applyFont="1" applyFill="1" applyBorder="1" applyAlignment="1">
      <alignment horizontal="left" vertical="top"/>
    </xf>
    <xf numFmtId="0" fontId="8" fillId="2" borderId="0" xfId="3" applyFont="1" applyFill="1" applyBorder="1" applyAlignment="1">
      <alignment horizontal="left" vertical="top" wrapText="1"/>
    </xf>
    <xf numFmtId="43" fontId="10" fillId="2" borderId="4" xfId="2" applyFont="1" applyFill="1" applyBorder="1" applyAlignment="1" applyProtection="1">
      <alignment horizontal="center"/>
      <protection locked="0"/>
    </xf>
    <xf numFmtId="3" fontId="7" fillId="2" borderId="4" xfId="0" applyNumberFormat="1" applyFont="1" applyFill="1" applyBorder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12" fillId="3" borderId="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/>
    </xf>
    <xf numFmtId="0" fontId="7" fillId="2" borderId="3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10" fillId="2" borderId="4" xfId="0" applyFont="1" applyFill="1" applyBorder="1" applyAlignment="1" applyProtection="1">
      <alignment horizontal="center" vertical="top"/>
      <protection locked="0"/>
    </xf>
    <xf numFmtId="0" fontId="17" fillId="2" borderId="0" xfId="0" applyFont="1" applyFill="1" applyBorder="1" applyAlignment="1">
      <alignment horizontal="center"/>
    </xf>
    <xf numFmtId="0" fontId="12" fillId="3" borderId="7" xfId="3" applyFont="1" applyFill="1" applyBorder="1" applyAlignment="1">
      <alignment horizontal="center" vertical="center" wrapText="1"/>
    </xf>
    <xf numFmtId="0" fontId="12" fillId="3" borderId="4" xfId="3" applyFont="1" applyFill="1" applyBorder="1" applyAlignment="1">
      <alignment horizontal="center" vertical="center" wrapText="1"/>
    </xf>
    <xf numFmtId="0" fontId="8" fillId="2" borderId="1" xfId="1" applyNumberFormat="1" applyFont="1" applyFill="1" applyBorder="1" applyAlignment="1">
      <alignment horizontal="center" vertical="center"/>
    </xf>
    <xf numFmtId="0" fontId="8" fillId="2" borderId="2" xfId="1" applyNumberFormat="1" applyFont="1" applyFill="1" applyBorder="1" applyAlignment="1">
      <alignment horizontal="center" vertical="center"/>
    </xf>
    <xf numFmtId="0" fontId="8" fillId="2" borderId="1" xfId="1" applyNumberFormat="1" applyFont="1" applyFill="1" applyBorder="1" applyAlignment="1">
      <alignment horizontal="center" vertical="top"/>
    </xf>
    <xf numFmtId="0" fontId="8" fillId="2" borderId="0" xfId="1" applyNumberFormat="1" applyFont="1" applyFill="1" applyBorder="1" applyAlignment="1">
      <alignment horizontal="center" vertical="top"/>
    </xf>
    <xf numFmtId="0" fontId="8" fillId="2" borderId="2" xfId="1" applyNumberFormat="1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left"/>
    </xf>
    <xf numFmtId="0" fontId="8" fillId="2" borderId="0" xfId="0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left" vertical="top"/>
    </xf>
    <xf numFmtId="0" fontId="10" fillId="2" borderId="0" xfId="0" applyFont="1" applyFill="1" applyBorder="1" applyAlignment="1" applyProtection="1">
      <alignment horizontal="left" vertical="top"/>
    </xf>
    <xf numFmtId="0" fontId="14" fillId="2" borderId="0" xfId="0" applyFont="1" applyFill="1" applyBorder="1" applyAlignment="1" applyProtection="1">
      <alignment horizontal="left" vertical="top"/>
    </xf>
    <xf numFmtId="0" fontId="10" fillId="2" borderId="0" xfId="0" applyFont="1" applyFill="1" applyBorder="1" applyAlignment="1" applyProtection="1">
      <alignment horizontal="left" vertical="top" indent="1"/>
    </xf>
    <xf numFmtId="0" fontId="14" fillId="2" borderId="4" xfId="0" applyFont="1" applyFill="1" applyBorder="1" applyAlignment="1" applyProtection="1">
      <alignment horizontal="left" vertical="top"/>
    </xf>
    <xf numFmtId="172" fontId="10" fillId="2" borderId="4" xfId="0" applyNumberFormat="1" applyFont="1" applyFill="1" applyBorder="1" applyAlignment="1" applyProtection="1">
      <alignment horizontal="center" vertical="center"/>
      <protection locked="0"/>
    </xf>
    <xf numFmtId="0" fontId="8" fillId="2" borderId="0" xfId="1" applyNumberFormat="1" applyFont="1" applyFill="1" applyBorder="1" applyAlignment="1" applyProtection="1">
      <alignment horizontal="center" vertical="top"/>
    </xf>
    <xf numFmtId="0" fontId="8" fillId="2" borderId="2" xfId="1" applyNumberFormat="1" applyFont="1" applyFill="1" applyBorder="1" applyAlignment="1" applyProtection="1">
      <alignment horizontal="center" vertical="top"/>
    </xf>
    <xf numFmtId="0" fontId="8" fillId="2" borderId="0" xfId="3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right"/>
    </xf>
    <xf numFmtId="0" fontId="10" fillId="2" borderId="0" xfId="0" applyNumberFormat="1" applyFont="1" applyFill="1" applyBorder="1" applyAlignment="1" applyProtection="1">
      <alignment horizontal="left"/>
    </xf>
    <xf numFmtId="0" fontId="8" fillId="2" borderId="0" xfId="1" applyNumberFormat="1" applyFont="1" applyFill="1" applyBorder="1" applyAlignment="1" applyProtection="1">
      <alignment horizontal="center" vertical="center"/>
    </xf>
    <xf numFmtId="0" fontId="12" fillId="3" borderId="6" xfId="3" applyFont="1" applyFill="1" applyBorder="1" applyAlignment="1" applyProtection="1">
      <alignment horizontal="center" vertical="center"/>
    </xf>
    <xf numFmtId="0" fontId="8" fillId="2" borderId="2" xfId="1" applyNumberFormat="1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left" vertical="top" readingOrder="1"/>
    </xf>
    <xf numFmtId="0" fontId="8" fillId="2" borderId="7" xfId="0" applyFont="1" applyFill="1" applyBorder="1" applyAlignment="1" applyProtection="1">
      <alignment horizontal="center" vertical="top"/>
    </xf>
    <xf numFmtId="0" fontId="8" fillId="2" borderId="4" xfId="1" applyNumberFormat="1" applyFont="1" applyFill="1" applyBorder="1" applyAlignment="1" applyProtection="1">
      <alignment horizontal="center" vertical="center"/>
    </xf>
    <xf numFmtId="0" fontId="8" fillId="2" borderId="7" xfId="1" applyNumberFormat="1" applyFont="1" applyFill="1" applyBorder="1" applyAlignment="1" applyProtection="1">
      <alignment horizontal="center" vertical="center"/>
    </xf>
    <xf numFmtId="0" fontId="8" fillId="2" borderId="8" xfId="1" applyNumberFormat="1" applyFont="1" applyFill="1" applyBorder="1" applyAlignment="1" applyProtection="1">
      <alignment horizontal="center" vertical="center"/>
    </xf>
    <xf numFmtId="0" fontId="12" fillId="4" borderId="11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37" fontId="12" fillId="4" borderId="15" xfId="4" applyNumberFormat="1" applyFont="1" applyFill="1" applyBorder="1" applyAlignment="1">
      <alignment horizontal="center" vertical="center"/>
    </xf>
    <xf numFmtId="37" fontId="12" fillId="4" borderId="15" xfId="4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2" xfId="0" applyFont="1" applyFill="1" applyBorder="1" applyAlignment="1">
      <alignment horizontal="left" vertical="center" wrapText="1"/>
    </xf>
    <xf numFmtId="167" fontId="24" fillId="2" borderId="16" xfId="2" applyNumberFormat="1" applyFont="1" applyFill="1" applyBorder="1" applyAlignment="1">
      <alignment horizontal="right" vertical="center" wrapText="1"/>
    </xf>
    <xf numFmtId="167" fontId="24" fillId="2" borderId="18" xfId="2" applyNumberFormat="1" applyFont="1" applyFill="1" applyBorder="1" applyAlignment="1">
      <alignment horizontal="right" vertical="center" wrapText="1"/>
    </xf>
    <xf numFmtId="0" fontId="8" fillId="0" borderId="9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10" fillId="2" borderId="0" xfId="0" applyFont="1" applyFill="1" applyAlignment="1">
      <alignment horizontal="left" vertical="top" wrapText="1"/>
    </xf>
    <xf numFmtId="167" fontId="23" fillId="2" borderId="16" xfId="4" applyNumberFormat="1" applyFont="1" applyFill="1" applyBorder="1" applyAlignment="1">
      <alignment horizontal="center"/>
    </xf>
    <xf numFmtId="167" fontId="23" fillId="2" borderId="18" xfId="4" applyNumberFormat="1" applyFont="1" applyFill="1" applyBorder="1" applyAlignment="1">
      <alignment horizontal="center"/>
    </xf>
    <xf numFmtId="0" fontId="12" fillId="4" borderId="15" xfId="0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0" xfId="0" applyFont="1" applyFill="1" applyBorder="1" applyAlignment="1">
      <alignment horizontal="left" vertical="center" wrapText="1"/>
    </xf>
    <xf numFmtId="0" fontId="12" fillId="4" borderId="11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left" vertical="top" wrapText="1"/>
    </xf>
    <xf numFmtId="0" fontId="7" fillId="2" borderId="15" xfId="0" applyFont="1" applyFill="1" applyBorder="1" applyAlignment="1">
      <alignment horizontal="left"/>
    </xf>
    <xf numFmtId="167" fontId="7" fillId="2" borderId="9" xfId="2" applyNumberFormat="1" applyFont="1" applyFill="1" applyBorder="1" applyAlignment="1">
      <alignment horizontal="center"/>
    </xf>
    <xf numFmtId="167" fontId="7" fillId="2" borderId="10" xfId="2" applyNumberFormat="1" applyFont="1" applyFill="1" applyBorder="1" applyAlignment="1">
      <alignment horizontal="center"/>
    </xf>
    <xf numFmtId="0" fontId="12" fillId="4" borderId="15" xfId="3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167" fontId="7" fillId="2" borderId="15" xfId="0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167" fontId="7" fillId="0" borderId="9" xfId="2" applyNumberFormat="1" applyFont="1" applyFill="1" applyBorder="1" applyAlignment="1">
      <alignment horizontal="center"/>
    </xf>
    <xf numFmtId="167" fontId="7" fillId="0" borderId="10" xfId="2" applyNumberFormat="1" applyFont="1" applyFill="1" applyBorder="1" applyAlignment="1">
      <alignment horizontal="center"/>
    </xf>
    <xf numFmtId="4" fontId="30" fillId="0" borderId="0" xfId="0" applyNumberFormat="1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4" borderId="9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4" borderId="10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22" xfId="0" applyFont="1" applyFill="1" applyBorder="1" applyAlignment="1">
      <alignment horizontal="left" vertical="top" wrapText="1" indent="1"/>
    </xf>
    <xf numFmtId="0" fontId="9" fillId="2" borderId="23" xfId="0" applyFont="1" applyFill="1" applyBorder="1" applyAlignment="1">
      <alignment horizontal="left" vertical="top" wrapText="1" inden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7" fillId="2" borderId="0" xfId="0" applyFont="1" applyFill="1" applyBorder="1" applyAlignment="1">
      <alignment horizontal="justify" vertical="center" wrapText="1"/>
    </xf>
    <xf numFmtId="0" fontId="7" fillId="2" borderId="2" xfId="0" applyFont="1" applyFill="1" applyBorder="1" applyAlignment="1">
      <alignment horizontal="justify" vertical="center" wrapText="1"/>
    </xf>
    <xf numFmtId="0" fontId="12" fillId="4" borderId="7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 indent="3"/>
    </xf>
    <xf numFmtId="0" fontId="9" fillId="2" borderId="10" xfId="0" applyFont="1" applyFill="1" applyBorder="1" applyAlignment="1">
      <alignment horizontal="left" vertical="center" wrapText="1" indent="3"/>
    </xf>
    <xf numFmtId="0" fontId="28" fillId="5" borderId="24" xfId="0" applyFont="1" applyFill="1" applyBorder="1" applyAlignment="1">
      <alignment horizontal="center" vertical="center"/>
    </xf>
    <xf numFmtId="0" fontId="28" fillId="5" borderId="25" xfId="0" applyFont="1" applyFill="1" applyBorder="1" applyAlignment="1">
      <alignment horizontal="center" vertical="center"/>
    </xf>
    <xf numFmtId="0" fontId="28" fillId="5" borderId="26" xfId="0" applyFont="1" applyFill="1" applyBorder="1" applyAlignment="1">
      <alignment horizontal="center" vertical="center"/>
    </xf>
    <xf numFmtId="0" fontId="28" fillId="5" borderId="27" xfId="0" applyFont="1" applyFill="1" applyBorder="1" applyAlignment="1">
      <alignment horizontal="center" vertical="center"/>
    </xf>
    <xf numFmtId="0" fontId="28" fillId="5" borderId="0" xfId="0" applyFont="1" applyFill="1" applyBorder="1" applyAlignment="1">
      <alignment horizontal="center" vertical="center"/>
    </xf>
    <xf numFmtId="0" fontId="28" fillId="5" borderId="28" xfId="0" applyFont="1" applyFill="1" applyBorder="1" applyAlignment="1">
      <alignment horizontal="center" vertical="center"/>
    </xf>
    <xf numFmtId="0" fontId="28" fillId="5" borderId="29" xfId="0" applyFont="1" applyFill="1" applyBorder="1" applyAlignment="1">
      <alignment horizontal="center" vertical="center"/>
    </xf>
    <xf numFmtId="0" fontId="28" fillId="5" borderId="30" xfId="0" applyFont="1" applyFill="1" applyBorder="1" applyAlignment="1">
      <alignment horizontal="center" vertical="center"/>
    </xf>
    <xf numFmtId="0" fontId="28" fillId="5" borderId="31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</cellXfs>
  <cellStyles count="8">
    <cellStyle name="=C:\WINNT\SYSTEM32\COMMAND.COM" xfId="1"/>
    <cellStyle name="Comma 2" xfId="7"/>
    <cellStyle name="Millares" xfId="2" builtinId="3"/>
    <cellStyle name="Millares 2" xfId="5"/>
    <cellStyle name="Moneda 2" xfId="6"/>
    <cellStyle name="Normal" xfId="0" builtinId="0"/>
    <cellStyle name="Normal 2" xfId="3"/>
    <cellStyle name="Normal 9" xfId="4"/>
  </cellStyles>
  <dxfs count="2"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295275</xdr:colOff>
      <xdr:row>7</xdr:row>
      <xdr:rowOff>19051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149923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6</xdr:row>
      <xdr:rowOff>123824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982075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5</xdr:row>
      <xdr:rowOff>123825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391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8</xdr:col>
      <xdr:colOff>838201</xdr:colOff>
      <xdr:row>6</xdr:row>
      <xdr:rowOff>133350</xdr:rowOff>
    </xdr:to>
    <xdr:pic>
      <xdr:nvPicPr>
        <xdr:cNvPr id="3" name="Imagen 2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4391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</xdr:colOff>
      <xdr:row>6</xdr:row>
      <xdr:rowOff>76200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34524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47625</xdr:rowOff>
    </xdr:from>
    <xdr:to>
      <xdr:col>9</xdr:col>
      <xdr:colOff>28576</xdr:colOff>
      <xdr:row>5</xdr:row>
      <xdr:rowOff>123825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025" y="47625"/>
          <a:ext cx="7762876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1619250</xdr:colOff>
      <xdr:row>5</xdr:row>
      <xdr:rowOff>142875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4579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5</xdr:col>
      <xdr:colOff>0</xdr:colOff>
      <xdr:row>5</xdr:row>
      <xdr:rowOff>142875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0"/>
          <a:ext cx="61531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0</xdr:rowOff>
    </xdr:from>
    <xdr:to>
      <xdr:col>9</xdr:col>
      <xdr:colOff>847724</xdr:colOff>
      <xdr:row>6</xdr:row>
      <xdr:rowOff>47624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49" y="0"/>
          <a:ext cx="9953625" cy="113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85725</xdr:rowOff>
    </xdr:from>
    <xdr:to>
      <xdr:col>4</xdr:col>
      <xdr:colOff>0</xdr:colOff>
      <xdr:row>6</xdr:row>
      <xdr:rowOff>38100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85725"/>
          <a:ext cx="5762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85725</xdr:rowOff>
    </xdr:from>
    <xdr:to>
      <xdr:col>3</xdr:col>
      <xdr:colOff>0</xdr:colOff>
      <xdr:row>7</xdr:row>
      <xdr:rowOff>38100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9626" y="276225"/>
          <a:ext cx="987742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275167</xdr:colOff>
      <xdr:row>6</xdr:row>
      <xdr:rowOff>21167</xdr:rowOff>
    </xdr:to>
    <xdr:pic>
      <xdr:nvPicPr>
        <xdr:cNvPr id="6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8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171450</xdr:colOff>
      <xdr:row>7</xdr:row>
      <xdr:rowOff>66675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9061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</xdr:rowOff>
    </xdr:from>
    <xdr:to>
      <xdr:col>11</xdr:col>
      <xdr:colOff>266700</xdr:colOff>
      <xdr:row>8</xdr:row>
      <xdr:rowOff>1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142208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104775</xdr:colOff>
      <xdr:row>6</xdr:row>
      <xdr:rowOff>66675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4630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69273</xdr:colOff>
      <xdr:row>8</xdr:row>
      <xdr:rowOff>25978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049000" cy="1117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228599</xdr:colOff>
      <xdr:row>8</xdr:row>
      <xdr:rowOff>34637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706099" cy="127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228599</xdr:colOff>
      <xdr:row>8</xdr:row>
      <xdr:rowOff>34637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706099" cy="127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28576</xdr:rowOff>
    </xdr:from>
    <xdr:to>
      <xdr:col>10</xdr:col>
      <xdr:colOff>28576</xdr:colOff>
      <xdr:row>6</xdr:row>
      <xdr:rowOff>152400</xdr:rowOff>
    </xdr:to>
    <xdr:pic>
      <xdr:nvPicPr>
        <xdr:cNvPr id="4" name="Imagen 3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8576"/>
          <a:ext cx="9982200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80"/>
  <sheetViews>
    <sheetView tabSelected="1" topLeftCell="A4" zoomScale="82" zoomScaleNormal="82" zoomScalePageLayoutView="80" workbookViewId="0">
      <selection activeCell="J33" sqref="J33"/>
    </sheetView>
  </sheetViews>
  <sheetFormatPr baseColWidth="10" defaultRowHeight="14.25" x14ac:dyDescent="0.2"/>
  <cols>
    <col min="1" max="1" width="4.85546875" style="5" customWidth="1"/>
    <col min="2" max="2" width="27.5703125" style="27" customWidth="1"/>
    <col min="3" max="3" width="37.85546875" style="5" customWidth="1"/>
    <col min="4" max="5" width="21" style="5" customWidth="1"/>
    <col min="6" max="6" width="11" style="67" customWidth="1"/>
    <col min="7" max="8" width="27.5703125" style="5" customWidth="1"/>
    <col min="9" max="10" width="21" style="5" customWidth="1"/>
    <col min="11" max="11" width="4.85546875" style="3" customWidth="1"/>
    <col min="12" max="12" width="1.7109375" style="68" customWidth="1"/>
    <col min="13" max="13" width="14.85546875" style="5" bestFit="1" customWidth="1"/>
    <col min="14" max="16384" width="11.42578125" style="5"/>
  </cols>
  <sheetData>
    <row r="7" spans="1:12" ht="6" customHeight="1" x14ac:dyDescent="0.2">
      <c r="A7" s="69"/>
      <c r="B7" s="70"/>
      <c r="C7" s="69"/>
      <c r="D7" s="71"/>
      <c r="E7" s="71"/>
      <c r="F7" s="72"/>
      <c r="G7" s="71"/>
      <c r="H7" s="71"/>
      <c r="I7" s="71"/>
      <c r="J7" s="69"/>
      <c r="K7" s="69"/>
    </row>
    <row r="8" spans="1:12" ht="6" customHeight="1" x14ac:dyDescent="0.2">
      <c r="K8" s="5"/>
      <c r="L8" s="27"/>
    </row>
    <row r="9" spans="1:12" ht="14.1" customHeight="1" x14ac:dyDescent="0.25">
      <c r="B9" s="73"/>
      <c r="C9" s="510" t="s">
        <v>703</v>
      </c>
      <c r="D9" s="510"/>
      <c r="E9" s="510"/>
      <c r="F9" s="510"/>
      <c r="G9" s="510"/>
      <c r="H9" s="510"/>
      <c r="I9" s="510"/>
      <c r="J9" s="73"/>
      <c r="K9" s="73"/>
      <c r="L9" s="27"/>
    </row>
    <row r="10" spans="1:12" ht="14.1" customHeight="1" x14ac:dyDescent="0.25">
      <c r="B10" s="73"/>
      <c r="C10" s="510" t="s">
        <v>0</v>
      </c>
      <c r="D10" s="510"/>
      <c r="E10" s="510"/>
      <c r="F10" s="510"/>
      <c r="G10" s="510"/>
      <c r="H10" s="510"/>
      <c r="I10" s="510"/>
      <c r="J10" s="73"/>
      <c r="K10" s="73"/>
    </row>
    <row r="11" spans="1:12" ht="14.1" customHeight="1" x14ac:dyDescent="0.25">
      <c r="B11" s="73"/>
      <c r="C11" s="510" t="s">
        <v>635</v>
      </c>
      <c r="D11" s="510"/>
      <c r="E11" s="510"/>
      <c r="F11" s="510"/>
      <c r="G11" s="510"/>
      <c r="H11" s="510"/>
      <c r="I11" s="510"/>
      <c r="J11" s="73"/>
      <c r="K11" s="73"/>
    </row>
    <row r="12" spans="1:12" ht="14.1" customHeight="1" x14ac:dyDescent="0.2">
      <c r="B12" s="74"/>
      <c r="C12" s="511" t="s">
        <v>1</v>
      </c>
      <c r="D12" s="511"/>
      <c r="E12" s="511"/>
      <c r="F12" s="511"/>
      <c r="G12" s="511"/>
      <c r="H12" s="511"/>
      <c r="I12" s="511"/>
      <c r="J12" s="74"/>
      <c r="K12" s="74"/>
    </row>
    <row r="13" spans="1:12" ht="20.100000000000001" customHeight="1" x14ac:dyDescent="0.25">
      <c r="A13" s="75"/>
      <c r="B13" s="10"/>
      <c r="C13" s="498" t="s">
        <v>374</v>
      </c>
      <c r="D13" s="498"/>
      <c r="E13" s="498"/>
      <c r="F13" s="498"/>
      <c r="G13" s="498"/>
      <c r="H13" s="498"/>
      <c r="I13" s="498"/>
      <c r="J13" s="101"/>
    </row>
    <row r="14" spans="1:12" ht="3" customHeight="1" x14ac:dyDescent="0.2">
      <c r="A14" s="74"/>
      <c r="B14" s="74"/>
      <c r="C14" s="74"/>
      <c r="D14" s="74"/>
      <c r="E14" s="74"/>
      <c r="F14" s="76"/>
      <c r="G14" s="74"/>
      <c r="H14" s="74"/>
      <c r="I14" s="74"/>
      <c r="J14" s="74"/>
      <c r="K14" s="5"/>
      <c r="L14" s="27"/>
    </row>
    <row r="15" spans="1:12" ht="3" customHeight="1" x14ac:dyDescent="0.2">
      <c r="A15" s="74"/>
      <c r="B15" s="74"/>
      <c r="C15" s="74"/>
      <c r="D15" s="74"/>
      <c r="E15" s="74"/>
      <c r="F15" s="76"/>
      <c r="G15" s="74"/>
      <c r="H15" s="74"/>
      <c r="I15" s="74"/>
      <c r="J15" s="74"/>
    </row>
    <row r="16" spans="1:12" s="80" customFormat="1" ht="15" customHeight="1" x14ac:dyDescent="0.25">
      <c r="A16" s="492"/>
      <c r="B16" s="494" t="s">
        <v>62</v>
      </c>
      <c r="C16" s="494"/>
      <c r="D16" s="77" t="s">
        <v>2</v>
      </c>
      <c r="E16" s="77"/>
      <c r="F16" s="496"/>
      <c r="G16" s="494" t="s">
        <v>62</v>
      </c>
      <c r="H16" s="494"/>
      <c r="I16" s="77" t="s">
        <v>2</v>
      </c>
      <c r="J16" s="77"/>
      <c r="K16" s="78"/>
      <c r="L16" s="79"/>
    </row>
    <row r="17" spans="1:12" s="80" customFormat="1" ht="15" customHeight="1" x14ac:dyDescent="0.25">
      <c r="A17" s="493"/>
      <c r="B17" s="495"/>
      <c r="C17" s="495"/>
      <c r="D17" s="81">
        <v>2015</v>
      </c>
      <c r="E17" s="81">
        <v>2014</v>
      </c>
      <c r="F17" s="497"/>
      <c r="G17" s="495"/>
      <c r="H17" s="495"/>
      <c r="I17" s="81">
        <v>2015</v>
      </c>
      <c r="J17" s="81">
        <v>2014</v>
      </c>
      <c r="K17" s="82"/>
      <c r="L17" s="79"/>
    </row>
    <row r="18" spans="1:12" ht="3" customHeight="1" x14ac:dyDescent="0.2">
      <c r="A18" s="83"/>
      <c r="B18" s="74"/>
      <c r="C18" s="74"/>
      <c r="D18" s="74"/>
      <c r="E18" s="74"/>
      <c r="F18" s="76"/>
      <c r="G18" s="74"/>
      <c r="H18" s="74"/>
      <c r="I18" s="74"/>
      <c r="J18" s="74"/>
      <c r="K18" s="24"/>
      <c r="L18" s="27"/>
    </row>
    <row r="19" spans="1:12" ht="3" customHeight="1" x14ac:dyDescent="0.2">
      <c r="A19" s="83"/>
      <c r="B19" s="74"/>
      <c r="C19" s="74"/>
      <c r="D19" s="74"/>
      <c r="E19" s="74"/>
      <c r="F19" s="76"/>
      <c r="G19" s="74"/>
      <c r="H19" s="74"/>
      <c r="I19" s="74"/>
      <c r="J19" s="74"/>
      <c r="K19" s="24"/>
    </row>
    <row r="20" spans="1:12" ht="15" x14ac:dyDescent="0.2">
      <c r="A20" s="84"/>
      <c r="B20" s="500" t="s">
        <v>3</v>
      </c>
      <c r="C20" s="500"/>
      <c r="D20" s="85"/>
      <c r="E20" s="35"/>
      <c r="G20" s="500" t="s">
        <v>4</v>
      </c>
      <c r="H20" s="500"/>
      <c r="I20" s="61"/>
      <c r="J20" s="61"/>
      <c r="K20" s="24"/>
    </row>
    <row r="21" spans="1:12" ht="5.0999999999999996" customHeight="1" x14ac:dyDescent="0.2">
      <c r="A21" s="84"/>
      <c r="B21" s="34"/>
      <c r="C21" s="61"/>
      <c r="D21" s="26"/>
      <c r="E21" s="26"/>
      <c r="G21" s="34"/>
      <c r="H21" s="61"/>
      <c r="I21" s="30"/>
      <c r="J21" s="30"/>
      <c r="K21" s="24"/>
    </row>
    <row r="22" spans="1:12" x14ac:dyDescent="0.2">
      <c r="A22" s="84"/>
      <c r="B22" s="501" t="s">
        <v>5</v>
      </c>
      <c r="C22" s="501"/>
      <c r="D22" s="26"/>
      <c r="E22" s="26"/>
      <c r="G22" s="501" t="s">
        <v>6</v>
      </c>
      <c r="H22" s="501"/>
      <c r="I22" s="26"/>
      <c r="J22" s="26"/>
      <c r="K22" s="24"/>
    </row>
    <row r="23" spans="1:12" ht="5.0999999999999996" customHeight="1" x14ac:dyDescent="0.2">
      <c r="A23" s="84"/>
      <c r="B23" s="46"/>
      <c r="C23" s="38"/>
      <c r="D23" s="26"/>
      <c r="E23" s="26"/>
      <c r="G23" s="46"/>
      <c r="H23" s="38"/>
      <c r="I23" s="26"/>
      <c r="J23" s="26"/>
      <c r="K23" s="24"/>
    </row>
    <row r="24" spans="1:12" x14ac:dyDescent="0.2">
      <c r="A24" s="84"/>
      <c r="B24" s="499" t="s">
        <v>7</v>
      </c>
      <c r="C24" s="499"/>
      <c r="D24" s="37">
        <v>1692666437.73</v>
      </c>
      <c r="E24" s="37">
        <v>1963004030.5799999</v>
      </c>
      <c r="G24" s="499" t="s">
        <v>8</v>
      </c>
      <c r="H24" s="499"/>
      <c r="I24" s="37">
        <v>3161126527.0500002</v>
      </c>
      <c r="J24" s="37">
        <v>6748085777.3000002</v>
      </c>
      <c r="K24" s="24"/>
    </row>
    <row r="25" spans="1:12" x14ac:dyDescent="0.2">
      <c r="A25" s="84"/>
      <c r="B25" s="499" t="s">
        <v>9</v>
      </c>
      <c r="C25" s="499"/>
      <c r="D25" s="37">
        <v>877621814</v>
      </c>
      <c r="E25" s="37">
        <v>970635934.16999996</v>
      </c>
      <c r="G25" s="499" t="s">
        <v>10</v>
      </c>
      <c r="H25" s="499"/>
      <c r="I25" s="37">
        <v>0</v>
      </c>
      <c r="J25" s="37">
        <v>0</v>
      </c>
      <c r="K25" s="24"/>
    </row>
    <row r="26" spans="1:12" x14ac:dyDescent="0.2">
      <c r="A26" s="84"/>
      <c r="B26" s="499" t="s">
        <v>11</v>
      </c>
      <c r="C26" s="499"/>
      <c r="D26" s="37">
        <v>9102469.75</v>
      </c>
      <c r="E26" s="37">
        <v>56085390.340000004</v>
      </c>
      <c r="G26" s="499" t="s">
        <v>12</v>
      </c>
      <c r="H26" s="499"/>
      <c r="I26" s="37">
        <v>0</v>
      </c>
      <c r="J26" s="37">
        <v>0</v>
      </c>
      <c r="K26" s="24"/>
    </row>
    <row r="27" spans="1:12" x14ac:dyDescent="0.2">
      <c r="A27" s="84"/>
      <c r="B27" s="499" t="s">
        <v>13</v>
      </c>
      <c r="C27" s="499"/>
      <c r="D27" s="37">
        <v>0</v>
      </c>
      <c r="E27" s="37">
        <v>0</v>
      </c>
      <c r="G27" s="499" t="s">
        <v>14</v>
      </c>
      <c r="H27" s="499"/>
      <c r="I27" s="37">
        <v>0</v>
      </c>
      <c r="J27" s="37">
        <v>0</v>
      </c>
      <c r="K27" s="24"/>
    </row>
    <row r="28" spans="1:12" x14ac:dyDescent="0.2">
      <c r="A28" s="84"/>
      <c r="B28" s="499" t="s">
        <v>15</v>
      </c>
      <c r="C28" s="499"/>
      <c r="D28" s="37">
        <v>24695107.960000001</v>
      </c>
      <c r="E28" s="37">
        <v>20650504.48</v>
      </c>
      <c r="G28" s="499" t="s">
        <v>16</v>
      </c>
      <c r="H28" s="499"/>
      <c r="I28" s="37">
        <v>0</v>
      </c>
      <c r="J28" s="37">
        <v>0</v>
      </c>
      <c r="K28" s="24"/>
    </row>
    <row r="29" spans="1:12" ht="28.5" customHeight="1" x14ac:dyDescent="0.2">
      <c r="A29" s="84"/>
      <c r="B29" s="499" t="s">
        <v>17</v>
      </c>
      <c r="C29" s="499"/>
      <c r="D29" s="37">
        <v>0</v>
      </c>
      <c r="E29" s="37">
        <v>0</v>
      </c>
      <c r="G29" s="502" t="s">
        <v>18</v>
      </c>
      <c r="H29" s="502"/>
      <c r="I29" s="37">
        <v>22184119.579999998</v>
      </c>
      <c r="J29" s="37">
        <v>21212468.620000001</v>
      </c>
      <c r="K29" s="24"/>
    </row>
    <row r="30" spans="1:12" x14ac:dyDescent="0.2">
      <c r="A30" s="84"/>
      <c r="B30" s="499" t="s">
        <v>19</v>
      </c>
      <c r="C30" s="499"/>
      <c r="D30" s="37">
        <v>0</v>
      </c>
      <c r="E30" s="37">
        <v>0</v>
      </c>
      <c r="G30" s="499" t="s">
        <v>20</v>
      </c>
      <c r="H30" s="499"/>
      <c r="I30" s="37">
        <v>0</v>
      </c>
      <c r="J30" s="37">
        <v>0</v>
      </c>
      <c r="K30" s="24"/>
    </row>
    <row r="31" spans="1:12" x14ac:dyDescent="0.2">
      <c r="A31" s="84"/>
      <c r="B31" s="86"/>
      <c r="C31" s="87"/>
      <c r="D31" s="88"/>
      <c r="E31" s="88"/>
      <c r="G31" s="499" t="s">
        <v>21</v>
      </c>
      <c r="H31" s="499"/>
      <c r="I31" s="37">
        <v>0</v>
      </c>
      <c r="J31" s="37">
        <v>0</v>
      </c>
      <c r="K31" s="24"/>
    </row>
    <row r="32" spans="1:12" ht="15" x14ac:dyDescent="0.2">
      <c r="A32" s="89"/>
      <c r="B32" s="501" t="s">
        <v>22</v>
      </c>
      <c r="C32" s="501"/>
      <c r="D32" s="90">
        <v>2604085829.4400001</v>
      </c>
      <c r="E32" s="90">
        <v>3010375859.5700002</v>
      </c>
      <c r="F32" s="91"/>
      <c r="G32" s="34"/>
      <c r="H32" s="61"/>
      <c r="I32" s="42"/>
      <c r="J32" s="42"/>
      <c r="K32" s="24"/>
    </row>
    <row r="33" spans="1:11" ht="15" x14ac:dyDescent="0.2">
      <c r="A33" s="89"/>
      <c r="B33" s="34"/>
      <c r="C33" s="92"/>
      <c r="D33" s="42"/>
      <c r="E33" s="42"/>
      <c r="F33" s="91"/>
      <c r="G33" s="501" t="s">
        <v>23</v>
      </c>
      <c r="H33" s="501"/>
      <c r="I33" s="90">
        <v>3183310646.6300001</v>
      </c>
      <c r="J33" s="90">
        <v>6769298245.9200001</v>
      </c>
      <c r="K33" s="24"/>
    </row>
    <row r="34" spans="1:11" x14ac:dyDescent="0.2">
      <c r="A34" s="84"/>
      <c r="B34" s="86"/>
      <c r="C34" s="86"/>
      <c r="D34" s="88"/>
      <c r="E34" s="88"/>
      <c r="G34" s="93"/>
      <c r="H34" s="87"/>
      <c r="I34" s="88"/>
      <c r="J34" s="88"/>
      <c r="K34" s="24"/>
    </row>
    <row r="35" spans="1:11" x14ac:dyDescent="0.2">
      <c r="A35" s="84"/>
      <c r="B35" s="501" t="s">
        <v>24</v>
      </c>
      <c r="C35" s="501"/>
      <c r="D35" s="26"/>
      <c r="E35" s="26"/>
      <c r="G35" s="501" t="s">
        <v>25</v>
      </c>
      <c r="H35" s="501"/>
      <c r="I35" s="26"/>
      <c r="J35" s="26"/>
      <c r="K35" s="24"/>
    </row>
    <row r="36" spans="1:11" x14ac:dyDescent="0.2">
      <c r="A36" s="84"/>
      <c r="B36" s="86"/>
      <c r="C36" s="86"/>
      <c r="D36" s="88"/>
      <c r="E36" s="88"/>
      <c r="G36" s="86"/>
      <c r="H36" s="87"/>
      <c r="I36" s="88"/>
      <c r="J36" s="88"/>
      <c r="K36" s="24"/>
    </row>
    <row r="37" spans="1:11" x14ac:dyDescent="0.2">
      <c r="A37" s="84"/>
      <c r="B37" s="499" t="s">
        <v>26</v>
      </c>
      <c r="C37" s="499"/>
      <c r="D37" s="37">
        <v>501780867.79000002</v>
      </c>
      <c r="E37" s="37">
        <v>493388675.18000001</v>
      </c>
      <c r="G37" s="499" t="s">
        <v>27</v>
      </c>
      <c r="H37" s="499"/>
      <c r="I37" s="37">
        <v>0</v>
      </c>
      <c r="J37" s="37">
        <v>0</v>
      </c>
      <c r="K37" s="24"/>
    </row>
    <row r="38" spans="1:11" x14ac:dyDescent="0.2">
      <c r="A38" s="84"/>
      <c r="B38" s="499" t="s">
        <v>28</v>
      </c>
      <c r="C38" s="499"/>
      <c r="D38" s="37">
        <v>0</v>
      </c>
      <c r="E38" s="37">
        <v>0</v>
      </c>
      <c r="G38" s="499" t="s">
        <v>29</v>
      </c>
      <c r="H38" s="499"/>
      <c r="I38" s="37">
        <v>0</v>
      </c>
      <c r="J38" s="37">
        <v>0</v>
      </c>
      <c r="K38" s="24"/>
    </row>
    <row r="39" spans="1:11" x14ac:dyDescent="0.2">
      <c r="A39" s="84"/>
      <c r="B39" s="499" t="s">
        <v>30</v>
      </c>
      <c r="C39" s="499"/>
      <c r="D39" s="37">
        <v>17855756003.700001</v>
      </c>
      <c r="E39" s="37">
        <v>17552415993.18</v>
      </c>
      <c r="G39" s="499" t="s">
        <v>31</v>
      </c>
      <c r="H39" s="499"/>
      <c r="I39" s="37">
        <v>37513829440.599998</v>
      </c>
      <c r="J39" s="37">
        <v>34268509482.900002</v>
      </c>
      <c r="K39" s="24"/>
    </row>
    <row r="40" spans="1:11" x14ac:dyDescent="0.2">
      <c r="A40" s="84"/>
      <c r="B40" s="499" t="s">
        <v>32</v>
      </c>
      <c r="C40" s="499"/>
      <c r="D40" s="37">
        <v>2758724707.4000001</v>
      </c>
      <c r="E40" s="37">
        <v>2544080738.6300001</v>
      </c>
      <c r="G40" s="499" t="s">
        <v>33</v>
      </c>
      <c r="H40" s="499"/>
      <c r="I40" s="37">
        <v>0</v>
      </c>
      <c r="J40" s="37">
        <v>0</v>
      </c>
      <c r="K40" s="24"/>
    </row>
    <row r="41" spans="1:11" ht="26.25" customHeight="1" x14ac:dyDescent="0.2">
      <c r="A41" s="84"/>
      <c r="B41" s="499" t="s">
        <v>34</v>
      </c>
      <c r="C41" s="499"/>
      <c r="D41" s="37">
        <v>35933969.060000002</v>
      </c>
      <c r="E41" s="37">
        <v>23168539.210000001</v>
      </c>
      <c r="G41" s="502" t="s">
        <v>35</v>
      </c>
      <c r="H41" s="502"/>
      <c r="I41" s="37">
        <v>0</v>
      </c>
      <c r="J41" s="37">
        <v>0</v>
      </c>
      <c r="K41" s="24"/>
    </row>
    <row r="42" spans="1:11" x14ac:dyDescent="0.2">
      <c r="A42" s="84"/>
      <c r="B42" s="499" t="s">
        <v>36</v>
      </c>
      <c r="C42" s="499"/>
      <c r="D42" s="37">
        <v>0</v>
      </c>
      <c r="E42" s="37">
        <v>0</v>
      </c>
      <c r="G42" s="499" t="s">
        <v>37</v>
      </c>
      <c r="H42" s="499"/>
      <c r="I42" s="37">
        <v>0</v>
      </c>
      <c r="J42" s="37">
        <v>0</v>
      </c>
      <c r="K42" s="24"/>
    </row>
    <row r="43" spans="1:11" x14ac:dyDescent="0.2">
      <c r="A43" s="84"/>
      <c r="B43" s="499" t="s">
        <v>38</v>
      </c>
      <c r="C43" s="499"/>
      <c r="D43" s="37">
        <v>0</v>
      </c>
      <c r="E43" s="37">
        <v>0</v>
      </c>
      <c r="G43" s="86"/>
      <c r="H43" s="87"/>
      <c r="I43" s="88"/>
      <c r="J43" s="88"/>
      <c r="K43" s="24"/>
    </row>
    <row r="44" spans="1:11" ht="15" x14ac:dyDescent="0.2">
      <c r="A44" s="84"/>
      <c r="B44" s="499" t="s">
        <v>39</v>
      </c>
      <c r="C44" s="499"/>
      <c r="D44" s="37">
        <v>0</v>
      </c>
      <c r="E44" s="37">
        <v>0</v>
      </c>
      <c r="G44" s="501" t="s">
        <v>40</v>
      </c>
      <c r="H44" s="501"/>
      <c r="I44" s="90">
        <v>37513829440.599998</v>
      </c>
      <c r="J44" s="90">
        <v>34268509482.900002</v>
      </c>
      <c r="K44" s="24"/>
    </row>
    <row r="45" spans="1:11" ht="15" x14ac:dyDescent="0.2">
      <c r="A45" s="84"/>
      <c r="B45" s="499" t="s">
        <v>41</v>
      </c>
      <c r="C45" s="499"/>
      <c r="D45" s="37">
        <v>0</v>
      </c>
      <c r="E45" s="37">
        <v>0</v>
      </c>
      <c r="G45" s="34"/>
      <c r="H45" s="92"/>
      <c r="I45" s="42"/>
      <c r="J45" s="42"/>
      <c r="K45" s="24"/>
    </row>
    <row r="46" spans="1:11" ht="15" x14ac:dyDescent="0.2">
      <c r="A46" s="84"/>
      <c r="B46" s="86"/>
      <c r="C46" s="87"/>
      <c r="D46" s="88"/>
      <c r="E46" s="88"/>
      <c r="G46" s="501" t="s">
        <v>176</v>
      </c>
      <c r="H46" s="501"/>
      <c r="I46" s="90">
        <v>40697140087.229996</v>
      </c>
      <c r="J46" s="90">
        <v>41037807728.82</v>
      </c>
      <c r="K46" s="24"/>
    </row>
    <row r="47" spans="1:11" ht="15" x14ac:dyDescent="0.2">
      <c r="A47" s="89"/>
      <c r="B47" s="501" t="s">
        <v>42</v>
      </c>
      <c r="C47" s="501"/>
      <c r="D47" s="90">
        <v>21152195547.950005</v>
      </c>
      <c r="E47" s="90">
        <v>20613053946.200001</v>
      </c>
      <c r="F47" s="91"/>
      <c r="G47" s="34"/>
      <c r="H47" s="94"/>
      <c r="I47" s="42"/>
      <c r="J47" s="42"/>
      <c r="K47" s="24"/>
    </row>
    <row r="48" spans="1:11" ht="15" x14ac:dyDescent="0.2">
      <c r="A48" s="84"/>
      <c r="B48" s="86"/>
      <c r="C48" s="34"/>
      <c r="D48" s="88"/>
      <c r="E48" s="88"/>
      <c r="G48" s="500" t="s">
        <v>43</v>
      </c>
      <c r="H48" s="500"/>
      <c r="I48" s="88"/>
      <c r="J48" s="88"/>
      <c r="K48" s="24"/>
    </row>
    <row r="49" spans="1:13" ht="15" x14ac:dyDescent="0.2">
      <c r="A49" s="84"/>
      <c r="B49" s="501" t="s">
        <v>177</v>
      </c>
      <c r="C49" s="501"/>
      <c r="D49" s="90">
        <v>23756281377.390003</v>
      </c>
      <c r="E49" s="90">
        <v>23623429805.77</v>
      </c>
      <c r="G49" s="34"/>
      <c r="H49" s="94"/>
      <c r="I49" s="88"/>
      <c r="J49" s="88"/>
      <c r="K49" s="24"/>
    </row>
    <row r="50" spans="1:13" ht="15" x14ac:dyDescent="0.2">
      <c r="A50" s="84"/>
      <c r="B50" s="86"/>
      <c r="C50" s="86"/>
      <c r="D50" s="88"/>
      <c r="E50" s="88"/>
      <c r="G50" s="501" t="s">
        <v>44</v>
      </c>
      <c r="H50" s="501"/>
      <c r="I50" s="90">
        <v>19318026978.369999</v>
      </c>
      <c r="J50" s="90">
        <v>19344861444.030003</v>
      </c>
      <c r="K50" s="24"/>
    </row>
    <row r="51" spans="1:13" x14ac:dyDescent="0.2">
      <c r="A51" s="84"/>
      <c r="B51" s="86"/>
      <c r="C51" s="86"/>
      <c r="D51" s="88"/>
      <c r="E51" s="88"/>
      <c r="G51" s="86"/>
      <c r="H51" s="35"/>
      <c r="I51" s="88"/>
      <c r="J51" s="88"/>
      <c r="K51" s="24"/>
    </row>
    <row r="52" spans="1:13" x14ac:dyDescent="0.2">
      <c r="A52" s="84"/>
      <c r="B52" s="86"/>
      <c r="C52" s="86"/>
      <c r="D52" s="88"/>
      <c r="E52" s="88"/>
      <c r="G52" s="499" t="s">
        <v>45</v>
      </c>
      <c r="H52" s="499"/>
      <c r="I52" s="418">
        <v>19318026978.369999</v>
      </c>
      <c r="J52" s="418">
        <v>19344861444.030003</v>
      </c>
      <c r="K52" s="24"/>
      <c r="M52" s="334"/>
    </row>
    <row r="53" spans="1:13" x14ac:dyDescent="0.2">
      <c r="A53" s="84"/>
      <c r="B53" s="86"/>
      <c r="C53" s="503"/>
      <c r="D53" s="503"/>
      <c r="E53" s="88"/>
      <c r="G53" s="499" t="s">
        <v>46</v>
      </c>
      <c r="H53" s="499"/>
      <c r="I53" s="37">
        <v>0</v>
      </c>
      <c r="J53" s="37">
        <v>0</v>
      </c>
      <c r="K53" s="24"/>
    </row>
    <row r="54" spans="1:13" x14ac:dyDescent="0.2">
      <c r="A54" s="84"/>
      <c r="B54" s="86"/>
      <c r="C54" s="503"/>
      <c r="D54" s="503"/>
      <c r="E54" s="88"/>
      <c r="G54" s="499" t="s">
        <v>47</v>
      </c>
      <c r="H54" s="499"/>
      <c r="I54" s="37">
        <v>0</v>
      </c>
      <c r="J54" s="37">
        <v>0</v>
      </c>
      <c r="K54" s="24"/>
    </row>
    <row r="55" spans="1:13" x14ac:dyDescent="0.2">
      <c r="A55" s="84"/>
      <c r="B55" s="86"/>
      <c r="C55" s="503"/>
      <c r="D55" s="503"/>
      <c r="E55" s="88"/>
      <c r="G55" s="86"/>
      <c r="H55" s="35"/>
      <c r="I55" s="88"/>
      <c r="J55" s="88"/>
      <c r="K55" s="24"/>
    </row>
    <row r="56" spans="1:13" ht="15" x14ac:dyDescent="0.2">
      <c r="A56" s="84"/>
      <c r="B56" s="86"/>
      <c r="C56" s="503"/>
      <c r="D56" s="503"/>
      <c r="E56" s="88"/>
      <c r="G56" s="501" t="s">
        <v>48</v>
      </c>
      <c r="H56" s="501"/>
      <c r="I56" s="90">
        <v>-36258885688.210014</v>
      </c>
      <c r="J56" s="90">
        <v>-36759239367.149994</v>
      </c>
      <c r="K56" s="24"/>
    </row>
    <row r="57" spans="1:13" ht="15" x14ac:dyDescent="0.2">
      <c r="A57" s="84"/>
      <c r="B57" s="86"/>
      <c r="C57" s="503"/>
      <c r="D57" s="503"/>
      <c r="E57" s="88"/>
      <c r="G57" s="34"/>
      <c r="H57" s="35"/>
      <c r="I57" s="95"/>
      <c r="J57" s="95"/>
      <c r="K57" s="24"/>
    </row>
    <row r="58" spans="1:13" x14ac:dyDescent="0.2">
      <c r="A58" s="84"/>
      <c r="B58" s="86"/>
      <c r="C58" s="503"/>
      <c r="D58" s="503"/>
      <c r="E58" s="88"/>
      <c r="G58" s="499" t="s">
        <v>49</v>
      </c>
      <c r="H58" s="499"/>
      <c r="I58" s="37">
        <v>838009765.70999146</v>
      </c>
      <c r="J58" s="37">
        <v>63176914.330001831</v>
      </c>
      <c r="K58" s="24"/>
      <c r="M58" s="334"/>
    </row>
    <row r="59" spans="1:13" x14ac:dyDescent="0.2">
      <c r="A59" s="84"/>
      <c r="B59" s="86"/>
      <c r="C59" s="503"/>
      <c r="D59" s="503"/>
      <c r="E59" s="88"/>
      <c r="G59" s="499" t="s">
        <v>50</v>
      </c>
      <c r="H59" s="499"/>
      <c r="I59" s="418">
        <v>-37462907177.230003</v>
      </c>
      <c r="J59" s="418">
        <v>-37526084091.629997</v>
      </c>
      <c r="K59" s="24"/>
      <c r="M59" s="334"/>
    </row>
    <row r="60" spans="1:13" x14ac:dyDescent="0.2">
      <c r="A60" s="84"/>
      <c r="B60" s="86"/>
      <c r="C60" s="503"/>
      <c r="D60" s="503"/>
      <c r="E60" s="88"/>
      <c r="G60" s="499" t="s">
        <v>51</v>
      </c>
      <c r="H60" s="499"/>
      <c r="I60" s="37">
        <v>0</v>
      </c>
      <c r="J60" s="37">
        <v>0</v>
      </c>
      <c r="K60" s="24"/>
    </row>
    <row r="61" spans="1:13" x14ac:dyDescent="0.2">
      <c r="A61" s="84"/>
      <c r="B61" s="86"/>
      <c r="C61" s="86"/>
      <c r="D61" s="88"/>
      <c r="E61" s="88"/>
      <c r="G61" s="499" t="s">
        <v>52</v>
      </c>
      <c r="H61" s="499"/>
      <c r="I61" s="37">
        <v>0</v>
      </c>
      <c r="J61" s="37">
        <v>0</v>
      </c>
      <c r="K61" s="24"/>
    </row>
    <row r="62" spans="1:13" x14ac:dyDescent="0.2">
      <c r="A62" s="84"/>
      <c r="B62" s="86"/>
      <c r="C62" s="86"/>
      <c r="D62" s="88"/>
      <c r="E62" s="88"/>
      <c r="G62" s="499" t="s">
        <v>53</v>
      </c>
      <c r="H62" s="499"/>
      <c r="I62" s="37">
        <v>366011723.31</v>
      </c>
      <c r="J62" s="37">
        <v>703667810.14999998</v>
      </c>
      <c r="K62" s="24"/>
    </row>
    <row r="63" spans="1:13" x14ac:dyDescent="0.2">
      <c r="A63" s="84"/>
      <c r="B63" s="86"/>
      <c r="C63" s="86"/>
      <c r="D63" s="88"/>
      <c r="E63" s="88"/>
      <c r="G63" s="86"/>
      <c r="H63" s="35"/>
      <c r="I63" s="88"/>
      <c r="J63" s="88"/>
      <c r="K63" s="24"/>
    </row>
    <row r="64" spans="1:13" ht="25.5" customHeight="1" x14ac:dyDescent="0.2">
      <c r="A64" s="84"/>
      <c r="B64" s="86"/>
      <c r="C64" s="86"/>
      <c r="D64" s="88"/>
      <c r="E64" s="88"/>
      <c r="G64" s="501" t="s">
        <v>54</v>
      </c>
      <c r="H64" s="501"/>
      <c r="I64" s="90">
        <v>0</v>
      </c>
      <c r="J64" s="90">
        <v>0</v>
      </c>
      <c r="K64" s="24"/>
    </row>
    <row r="65" spans="1:13" x14ac:dyDescent="0.2">
      <c r="A65" s="84"/>
      <c r="B65" s="86"/>
      <c r="C65" s="86"/>
      <c r="D65" s="88"/>
      <c r="E65" s="88"/>
      <c r="G65" s="86"/>
      <c r="H65" s="35"/>
      <c r="I65" s="88"/>
      <c r="J65" s="88"/>
      <c r="K65" s="24"/>
    </row>
    <row r="66" spans="1:13" x14ac:dyDescent="0.2">
      <c r="A66" s="84"/>
      <c r="B66" s="86"/>
      <c r="C66" s="86"/>
      <c r="D66" s="88"/>
      <c r="E66" s="88"/>
      <c r="G66" s="499" t="s">
        <v>55</v>
      </c>
      <c r="H66" s="499"/>
      <c r="I66" s="37">
        <v>0</v>
      </c>
      <c r="J66" s="37">
        <v>0</v>
      </c>
      <c r="K66" s="24"/>
    </row>
    <row r="67" spans="1:13" x14ac:dyDescent="0.2">
      <c r="A67" s="84"/>
      <c r="B67" s="86"/>
      <c r="C67" s="86"/>
      <c r="D67" s="88"/>
      <c r="E67" s="88"/>
      <c r="G67" s="499" t="s">
        <v>56</v>
      </c>
      <c r="H67" s="499"/>
      <c r="I67" s="37">
        <v>0</v>
      </c>
      <c r="J67" s="37">
        <v>0</v>
      </c>
      <c r="K67" s="24"/>
    </row>
    <row r="68" spans="1:13" ht="9.9499999999999993" customHeight="1" x14ac:dyDescent="0.2">
      <c r="A68" s="84"/>
      <c r="B68" s="86"/>
      <c r="C68" s="86"/>
      <c r="D68" s="88"/>
      <c r="E68" s="88"/>
      <c r="G68" s="86"/>
      <c r="H68" s="96"/>
      <c r="I68" s="88"/>
      <c r="J68" s="88"/>
      <c r="K68" s="24"/>
    </row>
    <row r="69" spans="1:13" ht="15" x14ac:dyDescent="0.2">
      <c r="A69" s="84"/>
      <c r="B69" s="86"/>
      <c r="C69" s="86"/>
      <c r="D69" s="88"/>
      <c r="E69" s="88"/>
      <c r="G69" s="501" t="s">
        <v>57</v>
      </c>
      <c r="H69" s="501"/>
      <c r="I69" s="90">
        <v>-16940858709.840015</v>
      </c>
      <c r="J69" s="90">
        <v>-17414377923.119991</v>
      </c>
      <c r="K69" s="24"/>
    </row>
    <row r="70" spans="1:13" ht="9.9499999999999993" customHeight="1" x14ac:dyDescent="0.2">
      <c r="A70" s="84"/>
      <c r="B70" s="86"/>
      <c r="C70" s="86"/>
      <c r="D70" s="88"/>
      <c r="E70" s="88"/>
      <c r="G70" s="86"/>
      <c r="H70" s="35"/>
      <c r="I70" s="88"/>
      <c r="J70" s="88"/>
      <c r="K70" s="24"/>
    </row>
    <row r="71" spans="1:13" ht="15" x14ac:dyDescent="0.2">
      <c r="A71" s="84"/>
      <c r="B71" s="86"/>
      <c r="C71" s="86"/>
      <c r="D71" s="88"/>
      <c r="E71" s="88"/>
      <c r="G71" s="501" t="s">
        <v>178</v>
      </c>
      <c r="H71" s="501"/>
      <c r="I71" s="413">
        <v>23756281377.38998</v>
      </c>
      <c r="J71" s="90">
        <v>23623429805.700008</v>
      </c>
      <c r="K71" s="24"/>
      <c r="M71" s="405"/>
    </row>
    <row r="72" spans="1:13" ht="6" customHeight="1" x14ac:dyDescent="0.2">
      <c r="A72" s="97"/>
      <c r="B72" s="98"/>
      <c r="C72" s="98"/>
      <c r="D72" s="98"/>
      <c r="E72" s="98"/>
      <c r="F72" s="99"/>
      <c r="G72" s="98"/>
      <c r="H72" s="98"/>
      <c r="I72" s="98"/>
      <c r="J72" s="98"/>
      <c r="K72" s="50"/>
    </row>
    <row r="73" spans="1:13" ht="6" customHeight="1" x14ac:dyDescent="0.2">
      <c r="B73" s="35"/>
      <c r="C73" s="56"/>
      <c r="D73" s="57"/>
      <c r="E73" s="57"/>
      <c r="G73" s="58"/>
      <c r="H73" s="56"/>
      <c r="I73" s="57"/>
      <c r="J73" s="57"/>
    </row>
    <row r="74" spans="1:13" ht="6" customHeight="1" x14ac:dyDescent="0.2">
      <c r="A74" s="48"/>
      <c r="B74" s="51"/>
      <c r="C74" s="52"/>
      <c r="D74" s="53"/>
      <c r="E74" s="53"/>
      <c r="F74" s="99"/>
      <c r="G74" s="54"/>
      <c r="H74" s="52"/>
      <c r="I74" s="53"/>
      <c r="J74" s="53"/>
    </row>
    <row r="75" spans="1:13" ht="6" customHeight="1" x14ac:dyDescent="0.2">
      <c r="B75" s="35"/>
      <c r="C75" s="56"/>
      <c r="D75" s="57"/>
      <c r="E75" s="57"/>
      <c r="G75" s="58"/>
      <c r="H75" s="56"/>
      <c r="I75" s="57"/>
      <c r="J75" s="57"/>
    </row>
    <row r="76" spans="1:13" ht="15" customHeight="1" x14ac:dyDescent="0.2">
      <c r="B76" s="509" t="s">
        <v>63</v>
      </c>
      <c r="C76" s="509"/>
      <c r="D76" s="509"/>
      <c r="E76" s="509"/>
      <c r="F76" s="509"/>
      <c r="G76" s="509"/>
      <c r="H76" s="509"/>
      <c r="I76" s="509"/>
      <c r="J76" s="509"/>
    </row>
    <row r="77" spans="1:13" ht="9.75" customHeight="1" x14ac:dyDescent="0.2">
      <c r="B77" s="35"/>
      <c r="C77" s="56"/>
      <c r="D77" s="57"/>
      <c r="E77" s="57"/>
      <c r="G77" s="58"/>
      <c r="H77" s="56"/>
      <c r="I77" s="57"/>
      <c r="J77" s="57"/>
    </row>
    <row r="78" spans="1:13" ht="50.1" customHeight="1" x14ac:dyDescent="0.2">
      <c r="B78" s="35"/>
      <c r="C78" s="508"/>
      <c r="D78" s="508"/>
      <c r="E78" s="57"/>
      <c r="G78" s="507"/>
      <c r="H78" s="507"/>
      <c r="I78" s="57"/>
      <c r="J78" s="57"/>
    </row>
    <row r="79" spans="1:13" ht="14.1" customHeight="1" x14ac:dyDescent="0.2">
      <c r="B79" s="60"/>
      <c r="C79" s="506" t="s">
        <v>389</v>
      </c>
      <c r="D79" s="506"/>
      <c r="E79" s="57"/>
      <c r="F79" s="100"/>
      <c r="G79" s="505" t="s">
        <v>471</v>
      </c>
      <c r="H79" s="505"/>
      <c r="I79" s="332"/>
      <c r="J79" s="332"/>
      <c r="K79" s="332"/>
      <c r="L79" s="332"/>
    </row>
    <row r="80" spans="1:13" ht="14.1" customHeight="1" x14ac:dyDescent="0.2">
      <c r="B80" s="62"/>
      <c r="C80" s="504" t="s">
        <v>388</v>
      </c>
      <c r="D80" s="504"/>
      <c r="E80" s="63"/>
      <c r="F80" s="100"/>
      <c r="G80" s="504" t="s">
        <v>472</v>
      </c>
      <c r="H80" s="504"/>
      <c r="I80" s="61"/>
      <c r="J80" s="57"/>
    </row>
  </sheetData>
  <sheetProtection formatCells="0" selectLockedCells="1"/>
  <mergeCells count="75">
    <mergeCell ref="G31:H31"/>
    <mergeCell ref="C9:I9"/>
    <mergeCell ref="C10:I10"/>
    <mergeCell ref="C11:I11"/>
    <mergeCell ref="C12:I12"/>
    <mergeCell ref="B28:C28"/>
    <mergeCell ref="G28:H28"/>
    <mergeCell ref="B29:C29"/>
    <mergeCell ref="G29:H29"/>
    <mergeCell ref="B30:C30"/>
    <mergeCell ref="G30:H30"/>
    <mergeCell ref="B25:C25"/>
    <mergeCell ref="G25:H25"/>
    <mergeCell ref="B26:C26"/>
    <mergeCell ref="G26:H26"/>
    <mergeCell ref="B27:C27"/>
    <mergeCell ref="B32:C32"/>
    <mergeCell ref="G48:H48"/>
    <mergeCell ref="B49:C49"/>
    <mergeCell ref="G50:H50"/>
    <mergeCell ref="B41:C41"/>
    <mergeCell ref="G33:H33"/>
    <mergeCell ref="B35:C35"/>
    <mergeCell ref="B40:C40"/>
    <mergeCell ref="G40:H40"/>
    <mergeCell ref="B38:C38"/>
    <mergeCell ref="G38:H38"/>
    <mergeCell ref="B37:C37"/>
    <mergeCell ref="G37:H37"/>
    <mergeCell ref="B42:C42"/>
    <mergeCell ref="G42:H42"/>
    <mergeCell ref="G35:H35"/>
    <mergeCell ref="G66:H66"/>
    <mergeCell ref="G67:H67"/>
    <mergeCell ref="G53:H53"/>
    <mergeCell ref="G54:H54"/>
    <mergeCell ref="C80:D80"/>
    <mergeCell ref="G79:H79"/>
    <mergeCell ref="G80:H80"/>
    <mergeCell ref="G60:H60"/>
    <mergeCell ref="G61:H61"/>
    <mergeCell ref="C79:D79"/>
    <mergeCell ref="G78:H78"/>
    <mergeCell ref="C78:D78"/>
    <mergeCell ref="B76:J76"/>
    <mergeCell ref="G69:H69"/>
    <mergeCell ref="G71:H71"/>
    <mergeCell ref="B39:C39"/>
    <mergeCell ref="G39:H39"/>
    <mergeCell ref="G62:H62"/>
    <mergeCell ref="G64:H64"/>
    <mergeCell ref="B43:C43"/>
    <mergeCell ref="B44:C44"/>
    <mergeCell ref="G44:H44"/>
    <mergeCell ref="G52:H52"/>
    <mergeCell ref="B45:C45"/>
    <mergeCell ref="G46:H46"/>
    <mergeCell ref="B47:C47"/>
    <mergeCell ref="G56:H56"/>
    <mergeCell ref="G58:H58"/>
    <mergeCell ref="G59:H59"/>
    <mergeCell ref="G41:H41"/>
    <mergeCell ref="C53:D60"/>
    <mergeCell ref="G27:H27"/>
    <mergeCell ref="B20:C20"/>
    <mergeCell ref="B22:C22"/>
    <mergeCell ref="G22:H22"/>
    <mergeCell ref="B24:C24"/>
    <mergeCell ref="G24:H24"/>
    <mergeCell ref="G20:H20"/>
    <mergeCell ref="A16:A17"/>
    <mergeCell ref="B16:C17"/>
    <mergeCell ref="F16:F17"/>
    <mergeCell ref="G16:H17"/>
    <mergeCell ref="C13:I13"/>
  </mergeCells>
  <conditionalFormatting sqref="C53:D60">
    <cfRule type="expression" dxfId="1" priority="1">
      <formula>$E$49&lt;&gt;$J$71</formula>
    </cfRule>
    <cfRule type="expression" dxfId="0" priority="2">
      <formula>$D$49&lt;&gt;$I$71</formula>
    </cfRule>
  </conditionalFormatting>
  <printOptions horizontalCentered="1" verticalCentered="1"/>
  <pageMargins left="0" right="0" top="0.4" bottom="0.32" header="0" footer="0"/>
  <pageSetup scale="5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L112"/>
  <sheetViews>
    <sheetView topLeftCell="A58" workbookViewId="0">
      <selection activeCell="B8" sqref="B8:I69"/>
    </sheetView>
  </sheetViews>
  <sheetFormatPr baseColWidth="10" defaultRowHeight="14.25" x14ac:dyDescent="0.2"/>
  <cols>
    <col min="1" max="1" width="2.28515625" style="3" customWidth="1"/>
    <col min="2" max="2" width="3.28515625" style="252" customWidth="1"/>
    <col min="3" max="3" width="55.28515625" style="252" customWidth="1"/>
    <col min="4" max="4" width="21.85546875" style="252" bestFit="1" customWidth="1"/>
    <col min="5" max="5" width="17.42578125" style="252" customWidth="1"/>
    <col min="6" max="6" width="19.42578125" style="252" bestFit="1" customWidth="1"/>
    <col min="7" max="7" width="19.7109375" style="252" bestFit="1" customWidth="1"/>
    <col min="8" max="8" width="17.7109375" style="252" customWidth="1"/>
    <col min="9" max="9" width="18.5703125" style="252" bestFit="1" customWidth="1"/>
    <col min="10" max="10" width="2.7109375" style="3" customWidth="1"/>
    <col min="11" max="11" width="11.42578125" style="252"/>
    <col min="12" max="12" width="15.5703125" style="252" bestFit="1" customWidth="1"/>
    <col min="13" max="16384" width="11.42578125" style="252"/>
  </cols>
  <sheetData>
    <row r="7" spans="2:9" s="3" customFormat="1" x14ac:dyDescent="0.2"/>
    <row r="8" spans="2:9" ht="15" x14ac:dyDescent="0.25">
      <c r="B8" s="571" t="s">
        <v>705</v>
      </c>
      <c r="C8" s="572"/>
      <c r="D8" s="572"/>
      <c r="E8" s="572"/>
      <c r="F8" s="572"/>
      <c r="G8" s="572"/>
      <c r="H8" s="572"/>
      <c r="I8" s="573"/>
    </row>
    <row r="9" spans="2:9" ht="15.75" customHeight="1" x14ac:dyDescent="0.25">
      <c r="B9" s="574" t="s">
        <v>375</v>
      </c>
      <c r="C9" s="575"/>
      <c r="D9" s="575"/>
      <c r="E9" s="575"/>
      <c r="F9" s="575"/>
      <c r="G9" s="575"/>
      <c r="H9" s="575"/>
      <c r="I9" s="576"/>
    </row>
    <row r="10" spans="2:9" ht="15" x14ac:dyDescent="0.25">
      <c r="B10" s="574" t="s">
        <v>217</v>
      </c>
      <c r="C10" s="575"/>
      <c r="D10" s="575"/>
      <c r="E10" s="575"/>
      <c r="F10" s="575"/>
      <c r="G10" s="575"/>
      <c r="H10" s="575"/>
      <c r="I10" s="576"/>
    </row>
    <row r="11" spans="2:9" ht="15" x14ac:dyDescent="0.25">
      <c r="B11" s="574" t="s">
        <v>218</v>
      </c>
      <c r="C11" s="575"/>
      <c r="D11" s="575"/>
      <c r="E11" s="575"/>
      <c r="F11" s="575"/>
      <c r="G11" s="575"/>
      <c r="H11" s="575"/>
      <c r="I11" s="576"/>
    </row>
    <row r="12" spans="2:9" ht="15" x14ac:dyDescent="0.25">
      <c r="B12" s="577" t="s">
        <v>637</v>
      </c>
      <c r="C12" s="578"/>
      <c r="D12" s="578"/>
      <c r="E12" s="578"/>
      <c r="F12" s="578"/>
      <c r="G12" s="578"/>
      <c r="H12" s="578"/>
      <c r="I12" s="579"/>
    </row>
    <row r="13" spans="2:9" s="3" customFormat="1" x14ac:dyDescent="0.2"/>
    <row r="14" spans="2:9" ht="15" x14ac:dyDescent="0.2">
      <c r="B14" s="592" t="s">
        <v>61</v>
      </c>
      <c r="C14" s="592"/>
      <c r="D14" s="593" t="s">
        <v>219</v>
      </c>
      <c r="E14" s="593"/>
      <c r="F14" s="593"/>
      <c r="G14" s="593"/>
      <c r="H14" s="593"/>
      <c r="I14" s="593" t="s">
        <v>220</v>
      </c>
    </row>
    <row r="15" spans="2:9" ht="30" x14ac:dyDescent="0.2">
      <c r="B15" s="592"/>
      <c r="C15" s="592"/>
      <c r="D15" s="284" t="s">
        <v>221</v>
      </c>
      <c r="E15" s="284" t="s">
        <v>222</v>
      </c>
      <c r="F15" s="284" t="s">
        <v>196</v>
      </c>
      <c r="G15" s="284" t="s">
        <v>197</v>
      </c>
      <c r="H15" s="284" t="s">
        <v>223</v>
      </c>
      <c r="I15" s="593"/>
    </row>
    <row r="16" spans="2:9" ht="15" x14ac:dyDescent="0.2">
      <c r="B16" s="592"/>
      <c r="C16" s="592"/>
      <c r="D16" s="284">
        <v>1</v>
      </c>
      <c r="E16" s="284">
        <v>2</v>
      </c>
      <c r="F16" s="284" t="s">
        <v>224</v>
      </c>
      <c r="G16" s="284">
        <v>4</v>
      </c>
      <c r="H16" s="284">
        <v>5</v>
      </c>
      <c r="I16" s="284" t="s">
        <v>225</v>
      </c>
    </row>
    <row r="17" spans="2:12" x14ac:dyDescent="0.2">
      <c r="B17" s="285"/>
      <c r="C17" s="286"/>
      <c r="D17" s="372"/>
      <c r="E17" s="372"/>
      <c r="F17" s="372"/>
      <c r="G17" s="372"/>
      <c r="H17" s="372"/>
      <c r="I17" s="372"/>
    </row>
    <row r="18" spans="2:12" x14ac:dyDescent="0.2">
      <c r="B18" s="287"/>
      <c r="C18" s="376" t="s">
        <v>420</v>
      </c>
      <c r="D18" s="373">
        <v>129784000</v>
      </c>
      <c r="E18" s="373">
        <v>27754713.939999998</v>
      </c>
      <c r="F18" s="373">
        <v>157538713.94</v>
      </c>
      <c r="G18" s="373">
        <v>156635102.63999999</v>
      </c>
      <c r="H18" s="373">
        <v>155722390.13999999</v>
      </c>
      <c r="I18" s="373">
        <v>903611.30000001192</v>
      </c>
      <c r="L18" s="444"/>
    </row>
    <row r="19" spans="2:12" x14ac:dyDescent="0.2">
      <c r="B19" s="287"/>
      <c r="C19" s="376" t="s">
        <v>421</v>
      </c>
      <c r="D19" s="373">
        <v>108895000</v>
      </c>
      <c r="E19" s="373">
        <v>11750375.510000005</v>
      </c>
      <c r="F19" s="373">
        <v>120645375.51000001</v>
      </c>
      <c r="G19" s="373">
        <v>120642269.20999999</v>
      </c>
      <c r="H19" s="373">
        <v>120642269.20999999</v>
      </c>
      <c r="I19" s="373">
        <v>3106.3000000119209</v>
      </c>
      <c r="L19" s="444"/>
    </row>
    <row r="20" spans="2:12" x14ac:dyDescent="0.2">
      <c r="B20" s="287"/>
      <c r="C20" s="376" t="s">
        <v>422</v>
      </c>
      <c r="D20" s="373">
        <v>481856000</v>
      </c>
      <c r="E20" s="373">
        <v>75989110.360000014</v>
      </c>
      <c r="F20" s="373">
        <v>557845110.36000001</v>
      </c>
      <c r="G20" s="373">
        <v>528845818.24000001</v>
      </c>
      <c r="H20" s="373">
        <v>520671235.80000001</v>
      </c>
      <c r="I20" s="373">
        <v>28999292.120000005</v>
      </c>
      <c r="L20" s="444"/>
    </row>
    <row r="21" spans="2:12" x14ac:dyDescent="0.2">
      <c r="B21" s="287"/>
      <c r="C21" s="376" t="s">
        <v>423</v>
      </c>
      <c r="D21" s="373">
        <v>189411000</v>
      </c>
      <c r="E21" s="373">
        <v>47924101.430000007</v>
      </c>
      <c r="F21" s="373">
        <v>237335101.43000001</v>
      </c>
      <c r="G21" s="373">
        <v>224051396.71000001</v>
      </c>
      <c r="H21" s="373">
        <v>206979206.31</v>
      </c>
      <c r="I21" s="373">
        <v>13283704.719999999</v>
      </c>
      <c r="L21" s="444"/>
    </row>
    <row r="22" spans="2:12" x14ac:dyDescent="0.2">
      <c r="B22" s="287"/>
      <c r="C22" s="376" t="s">
        <v>424</v>
      </c>
      <c r="D22" s="373">
        <v>1051582000</v>
      </c>
      <c r="E22" s="373">
        <v>-523112197.13999999</v>
      </c>
      <c r="F22" s="373">
        <v>528469802.86000001</v>
      </c>
      <c r="G22" s="373">
        <v>455643237.39999998</v>
      </c>
      <c r="H22" s="373">
        <v>374174483.61000001</v>
      </c>
      <c r="I22" s="373">
        <v>72826565.460000038</v>
      </c>
      <c r="L22" s="444"/>
    </row>
    <row r="23" spans="2:12" s="3" customFormat="1" x14ac:dyDescent="0.2">
      <c r="B23" s="287"/>
      <c r="C23" s="376" t="s">
        <v>375</v>
      </c>
      <c r="D23" s="373">
        <v>2392046000</v>
      </c>
      <c r="E23" s="373">
        <v>1674351107.1300001</v>
      </c>
      <c r="F23" s="373">
        <v>4066397107.1300001</v>
      </c>
      <c r="G23" s="373">
        <v>3308683908.3099999</v>
      </c>
      <c r="H23" s="373">
        <v>3220754630.9499998</v>
      </c>
      <c r="I23" s="373">
        <v>757713198.82000017</v>
      </c>
      <c r="L23" s="444"/>
    </row>
    <row r="24" spans="2:12" x14ac:dyDescent="0.2">
      <c r="B24" s="287"/>
      <c r="C24" s="376" t="s">
        <v>425</v>
      </c>
      <c r="D24" s="373">
        <v>205309000</v>
      </c>
      <c r="E24" s="373">
        <v>99022787.589999974</v>
      </c>
      <c r="F24" s="373">
        <v>304331787.58999997</v>
      </c>
      <c r="G24" s="373">
        <v>200042295.22</v>
      </c>
      <c r="H24" s="373">
        <v>143488205.29000002</v>
      </c>
      <c r="I24" s="373">
        <v>104289492.36999997</v>
      </c>
      <c r="L24" s="444"/>
    </row>
    <row r="25" spans="2:12" x14ac:dyDescent="0.2">
      <c r="B25" s="287"/>
      <c r="C25" s="376" t="s">
        <v>426</v>
      </c>
      <c r="D25" s="373">
        <v>17629466000</v>
      </c>
      <c r="E25" s="373">
        <v>729591232.79999924</v>
      </c>
      <c r="F25" s="373">
        <v>18359057232.799999</v>
      </c>
      <c r="G25" s="373">
        <v>17599235188.990002</v>
      </c>
      <c r="H25" s="373">
        <v>17599201730.139999</v>
      </c>
      <c r="I25" s="373">
        <v>759822043.80999756</v>
      </c>
      <c r="L25" s="444"/>
    </row>
    <row r="26" spans="2:12" x14ac:dyDescent="0.2">
      <c r="B26" s="287"/>
      <c r="C26" s="376" t="s">
        <v>427</v>
      </c>
      <c r="D26" s="373">
        <v>1178904000</v>
      </c>
      <c r="E26" s="373">
        <v>252399809.45000005</v>
      </c>
      <c r="F26" s="373">
        <v>1431303809.45</v>
      </c>
      <c r="G26" s="373">
        <v>1109106198.51</v>
      </c>
      <c r="H26" s="373">
        <v>1067249961.41</v>
      </c>
      <c r="I26" s="373">
        <v>322197610.94000006</v>
      </c>
      <c r="L26" s="444"/>
    </row>
    <row r="27" spans="2:12" x14ac:dyDescent="0.2">
      <c r="B27" s="287"/>
      <c r="C27" s="376" t="s">
        <v>428</v>
      </c>
      <c r="D27" s="379">
        <v>0</v>
      </c>
      <c r="E27" s="373">
        <v>1599247861.3699999</v>
      </c>
      <c r="F27" s="373">
        <v>1599247861.3699999</v>
      </c>
      <c r="G27" s="373">
        <v>1106938305.6300001</v>
      </c>
      <c r="H27" s="373">
        <v>1032307565.86</v>
      </c>
      <c r="I27" s="373">
        <v>492309555.73999977</v>
      </c>
      <c r="L27" s="444"/>
    </row>
    <row r="28" spans="2:12" x14ac:dyDescent="0.2">
      <c r="B28" s="287"/>
      <c r="C28" s="376" t="s">
        <v>429</v>
      </c>
      <c r="D28" s="373">
        <v>781725000</v>
      </c>
      <c r="E28" s="373">
        <v>-526923376.31</v>
      </c>
      <c r="F28" s="373">
        <v>254801623.69</v>
      </c>
      <c r="G28" s="373">
        <v>145937198.84999999</v>
      </c>
      <c r="H28" s="373">
        <v>110069789</v>
      </c>
      <c r="I28" s="373">
        <v>108864424.84</v>
      </c>
      <c r="L28" s="444"/>
    </row>
    <row r="29" spans="2:12" x14ac:dyDescent="0.2">
      <c r="B29" s="287"/>
      <c r="C29" s="376" t="s">
        <v>430</v>
      </c>
      <c r="D29" s="373">
        <v>2624516000</v>
      </c>
      <c r="E29" s="373">
        <v>-901638615.5999999</v>
      </c>
      <c r="F29" s="373">
        <v>1722877384.4000001</v>
      </c>
      <c r="G29" s="373">
        <v>1529198728.77</v>
      </c>
      <c r="H29" s="373">
        <v>1298071465.27</v>
      </c>
      <c r="I29" s="373">
        <v>193678655.63000011</v>
      </c>
      <c r="L29" s="444"/>
    </row>
    <row r="30" spans="2:12" x14ac:dyDescent="0.2">
      <c r="B30" s="287"/>
      <c r="C30" s="376" t="s">
        <v>431</v>
      </c>
      <c r="D30" s="373">
        <v>429494000</v>
      </c>
      <c r="E30" s="373">
        <v>23068148.459999979</v>
      </c>
      <c r="F30" s="373">
        <v>452562148.45999998</v>
      </c>
      <c r="G30" s="373">
        <v>120716571.45999999</v>
      </c>
      <c r="H30" s="373">
        <v>119325693.67</v>
      </c>
      <c r="I30" s="373">
        <v>331845577</v>
      </c>
      <c r="L30" s="444"/>
    </row>
    <row r="31" spans="2:12" x14ac:dyDescent="0.2">
      <c r="B31" s="287"/>
      <c r="C31" s="376" t="s">
        <v>432</v>
      </c>
      <c r="D31" s="373">
        <v>51988000</v>
      </c>
      <c r="E31" s="373">
        <v>20057764.760000005</v>
      </c>
      <c r="F31" s="373">
        <v>72045764.760000005</v>
      </c>
      <c r="G31" s="373">
        <v>72040154.959999993</v>
      </c>
      <c r="H31" s="373">
        <v>55917833.710000001</v>
      </c>
      <c r="I31" s="373">
        <v>5609.8000000119209</v>
      </c>
      <c r="L31" s="444"/>
    </row>
    <row r="32" spans="2:12" x14ac:dyDescent="0.2">
      <c r="B32" s="287"/>
      <c r="C32" s="376" t="s">
        <v>433</v>
      </c>
      <c r="D32" s="373">
        <v>678429000</v>
      </c>
      <c r="E32" s="373">
        <v>29901805.559999943</v>
      </c>
      <c r="F32" s="373">
        <v>708330805.55999994</v>
      </c>
      <c r="G32" s="373">
        <v>661782949.61000001</v>
      </c>
      <c r="H32" s="373">
        <v>641413550.33000004</v>
      </c>
      <c r="I32" s="373">
        <v>46547855.949999928</v>
      </c>
      <c r="L32" s="444"/>
    </row>
    <row r="33" spans="2:12" ht="15" customHeight="1" x14ac:dyDescent="0.2">
      <c r="B33" s="287"/>
      <c r="C33" s="376" t="s">
        <v>434</v>
      </c>
      <c r="D33" s="373">
        <v>12585000</v>
      </c>
      <c r="E33" s="373">
        <v>3749550.8800000008</v>
      </c>
      <c r="F33" s="373">
        <v>16334550.880000001</v>
      </c>
      <c r="G33" s="373">
        <v>14915128.800000001</v>
      </c>
      <c r="H33" s="373">
        <v>14639835.33</v>
      </c>
      <c r="I33" s="373">
        <v>1419422.08</v>
      </c>
      <c r="L33" s="444"/>
    </row>
    <row r="34" spans="2:12" ht="15.75" customHeight="1" x14ac:dyDescent="0.2">
      <c r="B34" s="287"/>
      <c r="C34" s="376" t="s">
        <v>435</v>
      </c>
      <c r="D34" s="373">
        <v>137774000</v>
      </c>
      <c r="E34" s="373">
        <v>90073641.610000014</v>
      </c>
      <c r="F34" s="373">
        <v>227847641.61000001</v>
      </c>
      <c r="G34" s="373">
        <v>122487910.41</v>
      </c>
      <c r="H34" s="373">
        <v>113292705.52</v>
      </c>
      <c r="I34" s="373">
        <v>105359731.20000002</v>
      </c>
      <c r="L34" s="444"/>
    </row>
    <row r="35" spans="2:12" x14ac:dyDescent="0.2">
      <c r="B35" s="287"/>
      <c r="C35" s="376" t="s">
        <v>436</v>
      </c>
      <c r="D35" s="373">
        <v>174491000</v>
      </c>
      <c r="E35" s="373">
        <v>201138.19999998808</v>
      </c>
      <c r="F35" s="373">
        <v>174692138.19999999</v>
      </c>
      <c r="G35" s="373">
        <v>79559013.280000001</v>
      </c>
      <c r="H35" s="373">
        <v>65389763.869999997</v>
      </c>
      <c r="I35" s="373">
        <v>95133124.919999987</v>
      </c>
      <c r="L35" s="444"/>
    </row>
    <row r="36" spans="2:12" x14ac:dyDescent="0.2">
      <c r="B36" s="287"/>
      <c r="C36" s="376" t="s">
        <v>437</v>
      </c>
      <c r="D36" s="373">
        <v>329351000</v>
      </c>
      <c r="E36" s="373">
        <v>152692992.07999998</v>
      </c>
      <c r="F36" s="373">
        <v>482043992.07999998</v>
      </c>
      <c r="G36" s="373">
        <v>368043128.13999999</v>
      </c>
      <c r="H36" s="373">
        <v>344635709.77999997</v>
      </c>
      <c r="I36" s="373">
        <v>114000863.94</v>
      </c>
      <c r="L36" s="444"/>
    </row>
    <row r="37" spans="2:12" x14ac:dyDescent="0.2">
      <c r="B37" s="287"/>
      <c r="C37" s="376" t="s">
        <v>438</v>
      </c>
      <c r="D37" s="373">
        <v>58541000</v>
      </c>
      <c r="E37" s="373">
        <v>142270328.09</v>
      </c>
      <c r="F37" s="373">
        <v>200811328.09</v>
      </c>
      <c r="G37" s="373">
        <v>162658066.72999999</v>
      </c>
      <c r="H37" s="373">
        <v>153886502.33000001</v>
      </c>
      <c r="I37" s="373">
        <v>38153261.360000014</v>
      </c>
      <c r="L37" s="444"/>
    </row>
    <row r="38" spans="2:12" x14ac:dyDescent="0.2">
      <c r="B38" s="287"/>
      <c r="C38" s="376" t="s">
        <v>439</v>
      </c>
      <c r="D38" s="373">
        <v>285376000</v>
      </c>
      <c r="E38" s="373">
        <v>30649507.230000019</v>
      </c>
      <c r="F38" s="373">
        <v>316025507.23000002</v>
      </c>
      <c r="G38" s="373">
        <v>166538987.24000001</v>
      </c>
      <c r="H38" s="373">
        <v>150330693.71000001</v>
      </c>
      <c r="I38" s="373">
        <v>149486519.99000001</v>
      </c>
      <c r="L38" s="444"/>
    </row>
    <row r="39" spans="2:12" x14ac:dyDescent="0.2">
      <c r="B39" s="287"/>
      <c r="C39" s="376" t="s">
        <v>440</v>
      </c>
      <c r="D39" s="373">
        <v>29328000</v>
      </c>
      <c r="E39" s="373">
        <v>2224577.8000000007</v>
      </c>
      <c r="F39" s="373">
        <v>31552577.800000001</v>
      </c>
      <c r="G39" s="373">
        <v>26659612.18</v>
      </c>
      <c r="H39" s="373">
        <v>26233807.920000002</v>
      </c>
      <c r="I39" s="373">
        <v>4892965.620000001</v>
      </c>
      <c r="L39" s="444"/>
    </row>
    <row r="40" spans="2:12" x14ac:dyDescent="0.2">
      <c r="B40" s="287"/>
      <c r="C40" s="376" t="s">
        <v>441</v>
      </c>
      <c r="D40" s="373">
        <v>36290000</v>
      </c>
      <c r="E40" s="373">
        <v>12373304.340000004</v>
      </c>
      <c r="F40" s="373">
        <v>48663304.340000004</v>
      </c>
      <c r="G40" s="373">
        <v>47424437.07</v>
      </c>
      <c r="H40" s="373">
        <v>42431604.049999997</v>
      </c>
      <c r="I40" s="373">
        <v>1238867.2700000033</v>
      </c>
      <c r="L40" s="444"/>
    </row>
    <row r="41" spans="2:12" x14ac:dyDescent="0.2">
      <c r="B41" s="287"/>
      <c r="C41" s="376" t="s">
        <v>442</v>
      </c>
      <c r="D41" s="379">
        <v>22027000</v>
      </c>
      <c r="E41" s="373">
        <v>-370178.05999999866</v>
      </c>
      <c r="F41" s="373">
        <v>21656821.940000001</v>
      </c>
      <c r="G41" s="373">
        <v>14524207</v>
      </c>
      <c r="H41" s="373">
        <v>13684154.91</v>
      </c>
      <c r="I41" s="373">
        <v>7132614.9400000013</v>
      </c>
      <c r="L41" s="444"/>
    </row>
    <row r="42" spans="2:12" s="3" customFormat="1" x14ac:dyDescent="0.2">
      <c r="B42" s="287"/>
      <c r="C42" s="376" t="s">
        <v>443</v>
      </c>
      <c r="D42" s="373">
        <v>5068364000</v>
      </c>
      <c r="E42" s="373">
        <v>1051279071.6899996</v>
      </c>
      <c r="F42" s="373">
        <v>6119643071.6899996</v>
      </c>
      <c r="G42" s="373">
        <v>5920687575.2200003</v>
      </c>
      <c r="H42" s="373">
        <v>5789084221.0699997</v>
      </c>
      <c r="I42" s="373">
        <v>198955496.46999931</v>
      </c>
      <c r="L42" s="444"/>
    </row>
    <row r="43" spans="2:12" x14ac:dyDescent="0.2">
      <c r="B43" s="287"/>
      <c r="C43" s="376" t="s">
        <v>444</v>
      </c>
      <c r="D43" s="373">
        <v>390791000</v>
      </c>
      <c r="E43" s="373">
        <v>198373775.58000004</v>
      </c>
      <c r="F43" s="373">
        <v>589164775.58000004</v>
      </c>
      <c r="G43" s="373">
        <v>442959730.83999997</v>
      </c>
      <c r="H43" s="373">
        <v>427886414.68000001</v>
      </c>
      <c r="I43" s="373">
        <v>146205044.74000007</v>
      </c>
      <c r="L43" s="444"/>
    </row>
    <row r="44" spans="2:12" x14ac:dyDescent="0.2">
      <c r="B44" s="287"/>
      <c r="C44" s="376" t="s">
        <v>445</v>
      </c>
      <c r="D44" s="373">
        <v>29520000</v>
      </c>
      <c r="E44" s="373">
        <v>36743886.850000001</v>
      </c>
      <c r="F44" s="373">
        <v>66263886.850000001</v>
      </c>
      <c r="G44" s="373">
        <v>66235195.409999996</v>
      </c>
      <c r="H44" s="373">
        <v>51352963.509999998</v>
      </c>
      <c r="I44" s="373">
        <v>28691.440000005066</v>
      </c>
      <c r="L44" s="444"/>
    </row>
    <row r="45" spans="2:12" x14ac:dyDescent="0.2">
      <c r="B45" s="287"/>
      <c r="C45" s="376" t="s">
        <v>446</v>
      </c>
      <c r="D45" s="373">
        <v>230562000</v>
      </c>
      <c r="E45" s="373">
        <v>10938502.550000012</v>
      </c>
      <c r="F45" s="373">
        <v>241500502.55000001</v>
      </c>
      <c r="G45" s="373">
        <v>115755025.95</v>
      </c>
      <c r="H45" s="373">
        <v>111723928.42</v>
      </c>
      <c r="I45" s="373">
        <v>125745476.60000001</v>
      </c>
      <c r="L45" s="444"/>
    </row>
    <row r="46" spans="2:12" x14ac:dyDescent="0.2">
      <c r="B46" s="287"/>
      <c r="C46" s="376" t="s">
        <v>447</v>
      </c>
      <c r="D46" s="373">
        <v>24857000</v>
      </c>
      <c r="E46" s="373">
        <v>2065445.9100000001</v>
      </c>
      <c r="F46" s="373">
        <v>26922445.91</v>
      </c>
      <c r="G46" s="373">
        <v>25912040.66</v>
      </c>
      <c r="H46" s="373">
        <v>25340251.359999999</v>
      </c>
      <c r="I46" s="373">
        <v>1010405.25</v>
      </c>
      <c r="L46" s="444"/>
    </row>
    <row r="47" spans="2:12" x14ac:dyDescent="0.2">
      <c r="B47" s="287"/>
      <c r="C47" s="376" t="s">
        <v>448</v>
      </c>
      <c r="D47" s="373">
        <v>16422000</v>
      </c>
      <c r="E47" s="373">
        <v>1401052.1400000006</v>
      </c>
      <c r="F47" s="373">
        <v>17823052.140000001</v>
      </c>
      <c r="G47" s="373">
        <v>17510918.559999999</v>
      </c>
      <c r="H47" s="373">
        <v>17219026.43</v>
      </c>
      <c r="I47" s="373">
        <v>312133.58000000194</v>
      </c>
      <c r="L47" s="444"/>
    </row>
    <row r="48" spans="2:12" ht="15" customHeight="1" x14ac:dyDescent="0.2">
      <c r="B48" s="287"/>
      <c r="C48" s="376" t="s">
        <v>449</v>
      </c>
      <c r="D48" s="373">
        <v>443530000</v>
      </c>
      <c r="E48" s="373">
        <v>573799875.88999999</v>
      </c>
      <c r="F48" s="373">
        <v>1017329875.89</v>
      </c>
      <c r="G48" s="373">
        <v>414276487.02999997</v>
      </c>
      <c r="H48" s="373">
        <v>387904482.81</v>
      </c>
      <c r="I48" s="373">
        <v>603053388.86000001</v>
      </c>
      <c r="L48" s="444"/>
    </row>
    <row r="49" spans="2:12" x14ac:dyDescent="0.2">
      <c r="B49" s="287"/>
      <c r="C49" s="376" t="s">
        <v>450</v>
      </c>
      <c r="D49" s="373">
        <v>1861824000</v>
      </c>
      <c r="E49" s="373">
        <v>662293658.96999979</v>
      </c>
      <c r="F49" s="373">
        <v>2524117658.9699998</v>
      </c>
      <c r="G49" s="373">
        <v>2083900583.1700001</v>
      </c>
      <c r="H49" s="373">
        <v>2079308357.5</v>
      </c>
      <c r="I49" s="373">
        <v>440217075.79999971</v>
      </c>
      <c r="L49" s="444"/>
    </row>
    <row r="50" spans="2:12" x14ac:dyDescent="0.2">
      <c r="B50" s="287"/>
      <c r="C50" s="376" t="s">
        <v>451</v>
      </c>
      <c r="D50" s="373">
        <v>34896000</v>
      </c>
      <c r="E50" s="373">
        <v>34914.229999996722</v>
      </c>
      <c r="F50" s="373">
        <v>34930914.229999997</v>
      </c>
      <c r="G50" s="373">
        <v>34276957.079999998</v>
      </c>
      <c r="H50" s="373">
        <v>34161707.479999997</v>
      </c>
      <c r="I50" s="373">
        <v>653957.14999999851</v>
      </c>
      <c r="L50" s="444"/>
    </row>
    <row r="51" spans="2:12" x14ac:dyDescent="0.2">
      <c r="B51" s="287"/>
      <c r="C51" s="376" t="s">
        <v>452</v>
      </c>
      <c r="D51" s="373">
        <v>122685000</v>
      </c>
      <c r="E51" s="373">
        <v>12012672.209999979</v>
      </c>
      <c r="F51" s="373">
        <v>134697672.20999998</v>
      </c>
      <c r="G51" s="373">
        <v>134646819.44999999</v>
      </c>
      <c r="H51" s="373">
        <v>132608771.95</v>
      </c>
      <c r="I51" s="373">
        <v>50852.759999990463</v>
      </c>
      <c r="L51" s="444"/>
    </row>
    <row r="52" spans="2:12" x14ac:dyDescent="0.2">
      <c r="B52" s="287"/>
      <c r="C52" s="376" t="s">
        <v>453</v>
      </c>
      <c r="D52" s="379">
        <v>0</v>
      </c>
      <c r="E52" s="373">
        <v>127808724.68000001</v>
      </c>
      <c r="F52" s="373">
        <v>127808724.68000001</v>
      </c>
      <c r="G52" s="373">
        <v>67534913.040000007</v>
      </c>
      <c r="H52" s="373">
        <v>57437306.039999999</v>
      </c>
      <c r="I52" s="373">
        <v>60273811.640000001</v>
      </c>
      <c r="L52" s="444"/>
    </row>
    <row r="53" spans="2:12" x14ac:dyDescent="0.2">
      <c r="B53" s="287"/>
      <c r="C53" s="376" t="s">
        <v>454</v>
      </c>
      <c r="D53" s="373">
        <v>3134000</v>
      </c>
      <c r="E53" s="373">
        <v>19819.830000000075</v>
      </c>
      <c r="F53" s="373">
        <v>3153819.83</v>
      </c>
      <c r="G53" s="373">
        <v>3046131.52</v>
      </c>
      <c r="H53" s="373">
        <v>2997721.09</v>
      </c>
      <c r="I53" s="373">
        <v>107688.31000000006</v>
      </c>
      <c r="L53" s="444"/>
    </row>
    <row r="54" spans="2:12" x14ac:dyDescent="0.2">
      <c r="B54" s="287"/>
      <c r="C54" s="376" t="s">
        <v>455</v>
      </c>
      <c r="D54" s="373">
        <v>12877000</v>
      </c>
      <c r="E54" s="373">
        <v>3436.8000000007451</v>
      </c>
      <c r="F54" s="373">
        <v>12880436.800000001</v>
      </c>
      <c r="G54" s="373">
        <v>12562948.66</v>
      </c>
      <c r="H54" s="373">
        <v>12227850.6</v>
      </c>
      <c r="I54" s="373">
        <v>317488.1400000006</v>
      </c>
      <c r="L54" s="444"/>
    </row>
    <row r="55" spans="2:12" x14ac:dyDescent="0.2">
      <c r="B55" s="287"/>
      <c r="C55" s="376" t="s">
        <v>467</v>
      </c>
      <c r="D55" s="379">
        <v>0</v>
      </c>
      <c r="E55" s="373">
        <v>12064761.52</v>
      </c>
      <c r="F55" s="373">
        <v>12064761.52</v>
      </c>
      <c r="G55" s="373">
        <v>1374835.35</v>
      </c>
      <c r="H55" s="373">
        <v>1039776.7</v>
      </c>
      <c r="I55" s="373">
        <v>10689926.17</v>
      </c>
      <c r="L55" s="444"/>
    </row>
    <row r="56" spans="2:12" x14ac:dyDescent="0.2">
      <c r="B56" s="287"/>
      <c r="C56" s="376" t="s">
        <v>456</v>
      </c>
      <c r="D56" s="373">
        <v>154000000</v>
      </c>
      <c r="E56" s="373">
        <v>651757.59999999404</v>
      </c>
      <c r="F56" s="373">
        <v>154651757.59999999</v>
      </c>
      <c r="G56" s="373">
        <v>44907841.539999999</v>
      </c>
      <c r="H56" s="373">
        <v>44907841.539999999</v>
      </c>
      <c r="I56" s="373">
        <v>109743916.06</v>
      </c>
      <c r="L56" s="444"/>
    </row>
    <row r="57" spans="2:12" x14ac:dyDescent="0.2">
      <c r="B57" s="287"/>
      <c r="C57" s="376" t="s">
        <v>457</v>
      </c>
      <c r="D57" s="373">
        <v>38030000</v>
      </c>
      <c r="E57" s="373">
        <v>4760050.3900000006</v>
      </c>
      <c r="F57" s="373">
        <v>42790050.390000001</v>
      </c>
      <c r="G57" s="373">
        <v>42790050.390000001</v>
      </c>
      <c r="H57" s="373">
        <v>42790050.390000001</v>
      </c>
      <c r="I57" s="373">
        <v>0</v>
      </c>
      <c r="L57" s="444"/>
    </row>
    <row r="58" spans="2:12" x14ac:dyDescent="0.2">
      <c r="B58" s="287"/>
      <c r="C58" s="376" t="s">
        <v>468</v>
      </c>
      <c r="D58" s="379">
        <v>0</v>
      </c>
      <c r="E58" s="373">
        <v>9120660.9800000004</v>
      </c>
      <c r="F58" s="373">
        <v>9120660.9800000004</v>
      </c>
      <c r="G58" s="373">
        <v>6991832.4299999997</v>
      </c>
      <c r="H58" s="373">
        <v>6760250.2400000002</v>
      </c>
      <c r="I58" s="373">
        <v>2128828.5500000007</v>
      </c>
      <c r="L58" s="444"/>
    </row>
    <row r="59" spans="2:12" s="3" customFormat="1" x14ac:dyDescent="0.2">
      <c r="B59" s="287"/>
      <c r="C59" s="376" t="s">
        <v>458</v>
      </c>
      <c r="D59" s="373">
        <v>4163016000</v>
      </c>
      <c r="E59" s="373">
        <v>2678275968.6499996</v>
      </c>
      <c r="F59" s="373">
        <v>6841291968.6499996</v>
      </c>
      <c r="G59" s="373">
        <v>6841291968.1900005</v>
      </c>
      <c r="H59" s="373">
        <v>6841291968.1900005</v>
      </c>
      <c r="I59" s="373">
        <v>0.45999908447265625</v>
      </c>
      <c r="L59" s="444"/>
    </row>
    <row r="60" spans="2:12" x14ac:dyDescent="0.2">
      <c r="B60" s="287"/>
      <c r="C60" s="376" t="s">
        <v>459</v>
      </c>
      <c r="D60" s="373">
        <v>128883000</v>
      </c>
      <c r="E60" s="373">
        <v>1</v>
      </c>
      <c r="F60" s="373">
        <v>128883001</v>
      </c>
      <c r="G60" s="373">
        <v>128883000</v>
      </c>
      <c r="H60" s="373">
        <v>128883000</v>
      </c>
      <c r="I60" s="373">
        <v>1</v>
      </c>
      <c r="L60" s="444"/>
    </row>
    <row r="61" spans="2:12" x14ac:dyDescent="0.2">
      <c r="B61" s="287"/>
      <c r="C61" s="376" t="s">
        <v>460</v>
      </c>
      <c r="D61" s="373">
        <v>34000000</v>
      </c>
      <c r="E61" s="373">
        <v>1</v>
      </c>
      <c r="F61" s="373">
        <v>34000001</v>
      </c>
      <c r="G61" s="373">
        <v>34000000.079999998</v>
      </c>
      <c r="H61" s="373">
        <v>34000000.079999998</v>
      </c>
      <c r="I61" s="373">
        <v>0.92000000178813934</v>
      </c>
      <c r="L61" s="444"/>
    </row>
    <row r="62" spans="2:12" x14ac:dyDescent="0.2">
      <c r="B62" s="287"/>
      <c r="C62" s="376" t="s">
        <v>461</v>
      </c>
      <c r="D62" s="373">
        <v>25333000</v>
      </c>
      <c r="E62" s="373">
        <v>698685</v>
      </c>
      <c r="F62" s="373">
        <v>26031685</v>
      </c>
      <c r="G62" s="373">
        <v>25039282.23</v>
      </c>
      <c r="H62" s="373">
        <v>24670700.539999999</v>
      </c>
      <c r="I62" s="373">
        <v>992402.76999999955</v>
      </c>
      <c r="L62" s="444"/>
    </row>
    <row r="63" spans="2:12" x14ac:dyDescent="0.2">
      <c r="B63" s="287"/>
      <c r="C63" s="376" t="s">
        <v>462</v>
      </c>
      <c r="D63" s="373">
        <v>4750000</v>
      </c>
      <c r="E63" s="373">
        <v>33053.69000000041</v>
      </c>
      <c r="F63" s="373">
        <v>4783053.6900000004</v>
      </c>
      <c r="G63" s="373">
        <v>4651936.66</v>
      </c>
      <c r="H63" s="373">
        <v>4590689.34</v>
      </c>
      <c r="I63" s="373">
        <v>131117.03000000026</v>
      </c>
      <c r="L63" s="444"/>
    </row>
    <row r="64" spans="2:12" x14ac:dyDescent="0.2">
      <c r="B64" s="288"/>
      <c r="C64" s="289"/>
      <c r="D64" s="374"/>
      <c r="E64" s="374"/>
      <c r="F64" s="374"/>
      <c r="G64" s="374"/>
      <c r="H64" s="374"/>
      <c r="I64" s="374"/>
      <c r="L64" s="444"/>
    </row>
    <row r="65" spans="1:12" s="280" customFormat="1" ht="15" x14ac:dyDescent="0.25">
      <c r="A65" s="279"/>
      <c r="B65" s="290"/>
      <c r="C65" s="291" t="s">
        <v>226</v>
      </c>
      <c r="D65" s="375">
        <v>41806642000</v>
      </c>
      <c r="E65" s="375">
        <v>8455629268.6400013</v>
      </c>
      <c r="F65" s="491">
        <v>50262271268.640015</v>
      </c>
      <c r="G65" s="491">
        <v>44811545888.820007</v>
      </c>
      <c r="H65" s="375">
        <v>43848702068.079987</v>
      </c>
      <c r="I65" s="378">
        <v>5450725379.8199978</v>
      </c>
      <c r="J65" s="279"/>
      <c r="L65" s="444"/>
    </row>
    <row r="66" spans="1:12" x14ac:dyDescent="0.2">
      <c r="B66" s="3"/>
      <c r="C66" s="3"/>
      <c r="D66" s="3"/>
      <c r="E66" s="3"/>
      <c r="F66" s="3"/>
      <c r="G66" s="3"/>
      <c r="H66" s="3"/>
      <c r="I66" s="3"/>
      <c r="L66" s="444"/>
    </row>
    <row r="67" spans="1:12" x14ac:dyDescent="0.2">
      <c r="B67" s="3"/>
      <c r="C67" s="3"/>
      <c r="D67" s="2" t="s">
        <v>119</v>
      </c>
      <c r="E67" s="477" t="s">
        <v>708</v>
      </c>
      <c r="F67" s="477" t="s">
        <v>708</v>
      </c>
      <c r="G67" s="477" t="s">
        <v>708</v>
      </c>
      <c r="H67" s="477" t="s">
        <v>708</v>
      </c>
      <c r="I67" s="477" t="s">
        <v>708</v>
      </c>
      <c r="L67" s="444"/>
    </row>
    <row r="68" spans="1:12" x14ac:dyDescent="0.2">
      <c r="B68" s="3"/>
      <c r="C68" s="3"/>
      <c r="D68" s="3"/>
      <c r="E68" s="478"/>
      <c r="F68" s="478"/>
      <c r="G68" s="478"/>
      <c r="H68" s="478"/>
      <c r="I68" s="478"/>
      <c r="L68" s="444"/>
    </row>
    <row r="69" spans="1:12" x14ac:dyDescent="0.2">
      <c r="H69" s="411"/>
    </row>
    <row r="70" spans="1:12" hidden="1" x14ac:dyDescent="0.2">
      <c r="F70" s="351"/>
      <c r="H70" s="373">
        <v>18168377575.459999</v>
      </c>
    </row>
    <row r="71" spans="1:12" hidden="1" x14ac:dyDescent="0.2">
      <c r="F71" s="351"/>
      <c r="G71" s="367" t="s">
        <v>469</v>
      </c>
      <c r="H71" s="373">
        <f>+I71-I72+I80</f>
        <v>447595996.70999908</v>
      </c>
      <c r="I71" s="373">
        <v>34268509482.900002</v>
      </c>
    </row>
    <row r="72" spans="1:12" hidden="1" x14ac:dyDescent="0.2">
      <c r="G72" s="392" t="s">
        <v>470</v>
      </c>
      <c r="H72" s="373">
        <v>2052585477.9199944</v>
      </c>
      <c r="I72" s="373">
        <f>36622723486.19-237310000</f>
        <v>36385413486.190002</v>
      </c>
    </row>
    <row r="73" spans="1:12" hidden="1" x14ac:dyDescent="0.2">
      <c r="E73" s="351"/>
      <c r="H73" s="373"/>
      <c r="I73" s="373"/>
    </row>
    <row r="74" spans="1:12" hidden="1" x14ac:dyDescent="0.2"/>
    <row r="75" spans="1:12" hidden="1" x14ac:dyDescent="0.2">
      <c r="H75" s="431">
        <f>SUM(H70:H74)</f>
        <v>20668559050.089993</v>
      </c>
    </row>
    <row r="76" spans="1:12" hidden="1" x14ac:dyDescent="0.2"/>
    <row r="77" spans="1:12" hidden="1" x14ac:dyDescent="0.2">
      <c r="H77" s="252">
        <v>19341401675.869999</v>
      </c>
      <c r="I77" s="367">
        <v>2314500000</v>
      </c>
    </row>
    <row r="78" spans="1:12" hidden="1" x14ac:dyDescent="0.2">
      <c r="H78" s="351">
        <f>+H77+H71+H72</f>
        <v>21841583150.499992</v>
      </c>
      <c r="I78" s="367">
        <v>250000000</v>
      </c>
    </row>
    <row r="79" spans="1:12" hidden="1" x14ac:dyDescent="0.2">
      <c r="I79" s="367"/>
    </row>
    <row r="80" spans="1:12" hidden="1" x14ac:dyDescent="0.2">
      <c r="I80" s="367">
        <f>SUM(I77:I79)</f>
        <v>2564500000</v>
      </c>
    </row>
    <row r="81" spans="8:10" hidden="1" x14ac:dyDescent="0.2"/>
    <row r="82" spans="8:10" hidden="1" x14ac:dyDescent="0.2">
      <c r="H82" s="367"/>
      <c r="I82" s="367"/>
      <c r="J82" s="367"/>
    </row>
    <row r="83" spans="8:10" hidden="1" x14ac:dyDescent="0.2">
      <c r="H83" s="367">
        <v>733942547.52999997</v>
      </c>
      <c r="I83" s="367">
        <v>682221765.63999999</v>
      </c>
      <c r="J83" s="367"/>
    </row>
    <row r="84" spans="8:10" hidden="1" x14ac:dyDescent="0.2">
      <c r="H84" s="367">
        <v>19262665.379999999</v>
      </c>
      <c r="I84" s="367">
        <v>4761888.1900000004</v>
      </c>
      <c r="J84" s="367"/>
    </row>
    <row r="85" spans="8:10" hidden="1" x14ac:dyDescent="0.2">
      <c r="H85" s="367">
        <v>508391765.5</v>
      </c>
      <c r="I85" s="367">
        <f>640142284.16-250000000</f>
        <v>390142284.15999997</v>
      </c>
      <c r="J85" s="367"/>
    </row>
    <row r="86" spans="8:10" hidden="1" x14ac:dyDescent="0.2">
      <c r="H86" s="367">
        <v>87399348.030000001</v>
      </c>
      <c r="I86" s="367"/>
      <c r="J86" s="367"/>
    </row>
    <row r="87" spans="8:10" hidden="1" x14ac:dyDescent="0.2">
      <c r="H87" s="367">
        <v>82651277.069999993</v>
      </c>
      <c r="I87" s="367"/>
      <c r="J87" s="367"/>
    </row>
    <row r="88" spans="8:10" hidden="1" x14ac:dyDescent="0.2">
      <c r="H88" s="367">
        <v>93074331.189999998</v>
      </c>
      <c r="I88" s="367"/>
      <c r="J88" s="367"/>
    </row>
    <row r="89" spans="8:10" hidden="1" x14ac:dyDescent="0.2">
      <c r="H89" s="367"/>
      <c r="I89" s="367"/>
      <c r="J89" s="367"/>
    </row>
    <row r="90" spans="8:10" hidden="1" x14ac:dyDescent="0.2">
      <c r="H90" s="367">
        <f>SUM(H83:H89)</f>
        <v>1524721934.6999998</v>
      </c>
      <c r="I90" s="367">
        <f>SUM(I83:I89)</f>
        <v>1077125937.99</v>
      </c>
      <c r="J90" s="367"/>
    </row>
    <row r="91" spans="8:10" x14ac:dyDescent="0.2">
      <c r="J91" s="252"/>
    </row>
    <row r="92" spans="8:10" hidden="1" x14ac:dyDescent="0.2">
      <c r="J92" s="252"/>
    </row>
    <row r="93" spans="8:10" x14ac:dyDescent="0.2">
      <c r="J93" s="252"/>
    </row>
    <row r="94" spans="8:10" x14ac:dyDescent="0.2">
      <c r="J94" s="252"/>
    </row>
    <row r="95" spans="8:10" x14ac:dyDescent="0.2">
      <c r="J95" s="252"/>
    </row>
    <row r="96" spans="8:10" x14ac:dyDescent="0.2">
      <c r="J96" s="252"/>
    </row>
    <row r="97" spans="6:10" x14ac:dyDescent="0.2">
      <c r="J97" s="252"/>
    </row>
    <row r="98" spans="6:10" x14ac:dyDescent="0.2">
      <c r="F98" s="484"/>
      <c r="G98" s="488"/>
      <c r="H98" s="486"/>
    </row>
    <row r="99" spans="6:10" x14ac:dyDescent="0.2">
      <c r="F99" s="484"/>
      <c r="G99" s="484"/>
      <c r="H99" s="484"/>
    </row>
    <row r="100" spans="6:10" x14ac:dyDescent="0.2">
      <c r="F100" s="484"/>
      <c r="G100" s="488"/>
      <c r="H100" s="484"/>
    </row>
    <row r="101" spans="6:10" x14ac:dyDescent="0.2">
      <c r="F101" s="484"/>
      <c r="G101" s="488"/>
      <c r="H101" s="484"/>
    </row>
    <row r="102" spans="6:10" x14ac:dyDescent="0.2">
      <c r="F102" s="484"/>
      <c r="G102" s="484"/>
      <c r="H102" s="488"/>
    </row>
    <row r="103" spans="6:10" x14ac:dyDescent="0.2">
      <c r="F103" s="484"/>
      <c r="G103" s="484"/>
      <c r="H103" s="489"/>
    </row>
    <row r="104" spans="6:10" x14ac:dyDescent="0.2">
      <c r="F104" s="484"/>
      <c r="G104" s="484"/>
      <c r="H104" s="484"/>
    </row>
    <row r="105" spans="6:10" x14ac:dyDescent="0.2">
      <c r="F105" s="484"/>
      <c r="G105" s="484"/>
      <c r="H105" s="484"/>
    </row>
    <row r="106" spans="6:10" x14ac:dyDescent="0.2">
      <c r="F106" s="484"/>
      <c r="G106" s="484"/>
      <c r="H106" s="484"/>
    </row>
    <row r="107" spans="6:10" x14ac:dyDescent="0.2">
      <c r="F107" s="484"/>
      <c r="G107" s="485"/>
      <c r="H107" s="484"/>
    </row>
    <row r="108" spans="6:10" x14ac:dyDescent="0.2">
      <c r="F108" s="484"/>
      <c r="G108" s="485"/>
      <c r="H108" s="489"/>
    </row>
    <row r="109" spans="6:10" x14ac:dyDescent="0.2">
      <c r="F109" s="484"/>
      <c r="G109" s="485"/>
      <c r="H109" s="484"/>
    </row>
    <row r="110" spans="6:10" x14ac:dyDescent="0.2">
      <c r="F110" s="484"/>
      <c r="G110" s="485"/>
      <c r="H110" s="484"/>
    </row>
    <row r="111" spans="6:10" x14ac:dyDescent="0.2">
      <c r="F111" s="484"/>
      <c r="G111" s="485"/>
      <c r="H111" s="487"/>
    </row>
    <row r="112" spans="6:10" x14ac:dyDescent="0.2">
      <c r="F112" s="484"/>
      <c r="G112" s="485"/>
      <c r="H112" s="484"/>
    </row>
  </sheetData>
  <mergeCells count="8">
    <mergeCell ref="B14:C16"/>
    <mergeCell ref="D14:H14"/>
    <mergeCell ref="I14:I15"/>
    <mergeCell ref="B8:I8"/>
    <mergeCell ref="B9:I9"/>
    <mergeCell ref="B10:I10"/>
    <mergeCell ref="B11:I11"/>
    <mergeCell ref="B12:I12"/>
  </mergeCells>
  <pageMargins left="0.70866141732283472" right="0.70866141732283472" top="0.52" bottom="0.74803149606299213" header="0.31496062992125984" footer="0.31496062992125984"/>
  <pageSetup scale="64" fitToHeight="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108"/>
  <sheetViews>
    <sheetView workbookViewId="0">
      <selection activeCell="B7" sqref="B7:I90"/>
    </sheetView>
  </sheetViews>
  <sheetFormatPr baseColWidth="10" defaultRowHeight="14.25" x14ac:dyDescent="0.2"/>
  <cols>
    <col min="1" max="1" width="2.42578125" style="3" customWidth="1"/>
    <col min="2" max="2" width="4.5703125" style="252" customWidth="1"/>
    <col min="3" max="3" width="57.28515625" style="252" customWidth="1"/>
    <col min="4" max="4" width="21.85546875" style="252" bestFit="1" customWidth="1"/>
    <col min="5" max="5" width="16.7109375" style="252" customWidth="1"/>
    <col min="6" max="6" width="18.85546875" style="252" customWidth="1"/>
    <col min="7" max="7" width="18.5703125" style="252" customWidth="1"/>
    <col min="8" max="8" width="21.85546875" style="252" bestFit="1" customWidth="1"/>
    <col min="9" max="9" width="17" style="252" bestFit="1" customWidth="1"/>
    <col min="10" max="10" width="3.7109375" style="3" customWidth="1"/>
    <col min="11" max="11" width="15.5703125" style="252" bestFit="1" customWidth="1"/>
    <col min="12" max="12" width="18.5703125" style="252" bestFit="1" customWidth="1"/>
    <col min="13" max="13" width="17.5703125" style="252" bestFit="1" customWidth="1"/>
    <col min="14" max="16384" width="11.42578125" style="252"/>
  </cols>
  <sheetData>
    <row r="7" spans="2:12" ht="15" x14ac:dyDescent="0.25">
      <c r="B7" s="571" t="s">
        <v>705</v>
      </c>
      <c r="C7" s="572"/>
      <c r="D7" s="572"/>
      <c r="E7" s="572"/>
      <c r="F7" s="572"/>
      <c r="G7" s="572"/>
      <c r="H7" s="572"/>
      <c r="I7" s="573"/>
    </row>
    <row r="8" spans="2:12" ht="15" x14ac:dyDescent="0.25">
      <c r="B8" s="574" t="s">
        <v>375</v>
      </c>
      <c r="C8" s="575"/>
      <c r="D8" s="575"/>
      <c r="E8" s="575"/>
      <c r="F8" s="575"/>
      <c r="G8" s="575"/>
      <c r="H8" s="575"/>
      <c r="I8" s="576"/>
    </row>
    <row r="9" spans="2:12" ht="15" x14ac:dyDescent="0.25">
      <c r="B9" s="574" t="s">
        <v>217</v>
      </c>
      <c r="C9" s="575"/>
      <c r="D9" s="575"/>
      <c r="E9" s="575"/>
      <c r="F9" s="575"/>
      <c r="G9" s="575"/>
      <c r="H9" s="575"/>
      <c r="I9" s="576"/>
    </row>
    <row r="10" spans="2:12" ht="15" x14ac:dyDescent="0.25">
      <c r="B10" s="574" t="s">
        <v>382</v>
      </c>
      <c r="C10" s="575"/>
      <c r="D10" s="575"/>
      <c r="E10" s="575"/>
      <c r="F10" s="575"/>
      <c r="G10" s="575"/>
      <c r="H10" s="575"/>
      <c r="I10" s="576"/>
    </row>
    <row r="11" spans="2:12" ht="15" x14ac:dyDescent="0.25">
      <c r="B11" s="577" t="s">
        <v>637</v>
      </c>
      <c r="C11" s="578"/>
      <c r="D11" s="578"/>
      <c r="E11" s="578"/>
      <c r="F11" s="578"/>
      <c r="G11" s="578"/>
      <c r="H11" s="578"/>
      <c r="I11" s="579"/>
    </row>
    <row r="12" spans="2:12" s="3" customFormat="1" ht="6.75" customHeight="1" x14ac:dyDescent="0.2"/>
    <row r="13" spans="2:12" ht="15" x14ac:dyDescent="0.2">
      <c r="B13" s="592" t="s">
        <v>61</v>
      </c>
      <c r="C13" s="592"/>
      <c r="D13" s="593" t="s">
        <v>219</v>
      </c>
      <c r="E13" s="593"/>
      <c r="F13" s="593"/>
      <c r="G13" s="593"/>
      <c r="H13" s="593"/>
      <c r="I13" s="593" t="s">
        <v>220</v>
      </c>
    </row>
    <row r="14" spans="2:12" ht="30" x14ac:dyDescent="0.2">
      <c r="B14" s="592"/>
      <c r="C14" s="592"/>
      <c r="D14" s="284" t="s">
        <v>221</v>
      </c>
      <c r="E14" s="284" t="s">
        <v>222</v>
      </c>
      <c r="F14" s="284" t="s">
        <v>196</v>
      </c>
      <c r="G14" s="284" t="s">
        <v>197</v>
      </c>
      <c r="H14" s="284" t="s">
        <v>223</v>
      </c>
      <c r="I14" s="593"/>
    </row>
    <row r="15" spans="2:12" ht="11.25" customHeight="1" x14ac:dyDescent="0.2">
      <c r="B15" s="592"/>
      <c r="C15" s="592"/>
      <c r="D15" s="284">
        <v>1</v>
      </c>
      <c r="E15" s="284">
        <v>2</v>
      </c>
      <c r="F15" s="284" t="s">
        <v>224</v>
      </c>
      <c r="G15" s="284">
        <v>4</v>
      </c>
      <c r="H15" s="284">
        <v>5</v>
      </c>
      <c r="I15" s="284" t="s">
        <v>225</v>
      </c>
    </row>
    <row r="16" spans="2:12" ht="15" x14ac:dyDescent="0.2">
      <c r="B16" s="594" t="s">
        <v>165</v>
      </c>
      <c r="C16" s="595"/>
      <c r="D16" s="364">
        <v>15087333000</v>
      </c>
      <c r="E16" s="364">
        <v>297284423.12999988</v>
      </c>
      <c r="F16" s="364">
        <v>15384617423.129999</v>
      </c>
      <c r="G16" s="364">
        <v>15124111401.57</v>
      </c>
      <c r="H16" s="364">
        <v>15102631280.750002</v>
      </c>
      <c r="I16" s="364">
        <v>260506021.55999947</v>
      </c>
      <c r="L16" s="351"/>
    </row>
    <row r="17" spans="2:12" ht="15" x14ac:dyDescent="0.2">
      <c r="B17" s="292"/>
      <c r="C17" s="293" t="s">
        <v>232</v>
      </c>
      <c r="D17" s="365">
        <v>6335543000</v>
      </c>
      <c r="E17" s="365">
        <v>1716029191</v>
      </c>
      <c r="F17" s="364">
        <v>8051572191</v>
      </c>
      <c r="G17" s="365">
        <v>8048728173.3699999</v>
      </c>
      <c r="H17" s="365">
        <v>8048705398.5500002</v>
      </c>
      <c r="I17" s="364">
        <v>2844017.6300001144</v>
      </c>
      <c r="K17" s="351"/>
      <c r="L17" s="351">
        <f>+G17-H17</f>
        <v>22774.819999694824</v>
      </c>
    </row>
    <row r="18" spans="2:12" ht="15" x14ac:dyDescent="0.2">
      <c r="B18" s="292"/>
      <c r="C18" s="293" t="s">
        <v>233</v>
      </c>
      <c r="D18" s="365">
        <v>249016000</v>
      </c>
      <c r="E18" s="365">
        <v>693317.76999998093</v>
      </c>
      <c r="F18" s="364">
        <v>249709317.76999998</v>
      </c>
      <c r="G18" s="365">
        <v>225777213.94999999</v>
      </c>
      <c r="H18" s="365">
        <v>222645633.96000001</v>
      </c>
      <c r="I18" s="364">
        <v>23932103.819999993</v>
      </c>
      <c r="K18" s="351"/>
      <c r="L18" s="351">
        <f t="shared" ref="L18:L81" si="0">+G18-H18</f>
        <v>3131579.9899999797</v>
      </c>
    </row>
    <row r="19" spans="2:12" ht="15" x14ac:dyDescent="0.2">
      <c r="B19" s="292"/>
      <c r="C19" s="293" t="s">
        <v>234</v>
      </c>
      <c r="D19" s="365">
        <v>5183183000</v>
      </c>
      <c r="E19" s="365">
        <v>-772647412.03999996</v>
      </c>
      <c r="F19" s="364">
        <v>4410535587.96</v>
      </c>
      <c r="G19" s="365">
        <v>4358335110.5900002</v>
      </c>
      <c r="H19" s="365">
        <v>4357679518.1400003</v>
      </c>
      <c r="I19" s="364">
        <v>52200477.369999886</v>
      </c>
      <c r="K19" s="351"/>
      <c r="L19" s="351">
        <f t="shared" si="0"/>
        <v>655592.44999980927</v>
      </c>
    </row>
    <row r="20" spans="2:12" ht="15" x14ac:dyDescent="0.2">
      <c r="B20" s="292"/>
      <c r="C20" s="293" t="s">
        <v>235</v>
      </c>
      <c r="D20" s="365">
        <v>1716542000</v>
      </c>
      <c r="E20" s="365">
        <v>-322875142.45000005</v>
      </c>
      <c r="F20" s="364">
        <v>1393666857.55</v>
      </c>
      <c r="G20" s="365">
        <v>1364575402.27</v>
      </c>
      <c r="H20" s="365">
        <v>1360975449.1099999</v>
      </c>
      <c r="I20" s="364">
        <v>29091455.279999971</v>
      </c>
      <c r="K20" s="351"/>
      <c r="L20" s="351">
        <f t="shared" si="0"/>
        <v>3599953.1600000858</v>
      </c>
    </row>
    <row r="21" spans="2:12" ht="15" x14ac:dyDescent="0.2">
      <c r="B21" s="292"/>
      <c r="C21" s="293" t="s">
        <v>236</v>
      </c>
      <c r="D21" s="365">
        <v>1172631000</v>
      </c>
      <c r="E21" s="365">
        <v>-416759927.1400001</v>
      </c>
      <c r="F21" s="364">
        <v>755871072.8599999</v>
      </c>
      <c r="G21" s="365">
        <v>719067102.97000003</v>
      </c>
      <c r="H21" s="365">
        <v>709328132.57000005</v>
      </c>
      <c r="I21" s="364">
        <v>36803969.889999866</v>
      </c>
      <c r="K21" s="351"/>
      <c r="L21" s="351">
        <f t="shared" si="0"/>
        <v>9738970.3999999762</v>
      </c>
    </row>
    <row r="22" spans="2:12" ht="15" x14ac:dyDescent="0.2">
      <c r="B22" s="292"/>
      <c r="C22" s="293" t="s">
        <v>237</v>
      </c>
      <c r="D22" s="365">
        <v>1627000</v>
      </c>
      <c r="E22" s="365">
        <v>42.560000000055879</v>
      </c>
      <c r="F22" s="364">
        <v>1627042.56</v>
      </c>
      <c r="G22" s="368">
        <v>0</v>
      </c>
      <c r="H22" s="368">
        <v>0</v>
      </c>
      <c r="I22" s="364">
        <v>1627042.56</v>
      </c>
      <c r="K22" s="351"/>
      <c r="L22" s="351">
        <f t="shared" si="0"/>
        <v>0</v>
      </c>
    </row>
    <row r="23" spans="2:12" ht="15" x14ac:dyDescent="0.2">
      <c r="B23" s="292"/>
      <c r="C23" s="293" t="s">
        <v>238</v>
      </c>
      <c r="D23" s="365">
        <v>428791000</v>
      </c>
      <c r="E23" s="365">
        <v>92844353.430000007</v>
      </c>
      <c r="F23" s="364">
        <v>521635353.43000001</v>
      </c>
      <c r="G23" s="365">
        <v>407628398.42000002</v>
      </c>
      <c r="H23" s="365">
        <v>403297148.42000002</v>
      </c>
      <c r="I23" s="364">
        <v>114006955.00999999</v>
      </c>
      <c r="K23" s="351"/>
      <c r="L23" s="351">
        <f t="shared" si="0"/>
        <v>4331250</v>
      </c>
    </row>
    <row r="24" spans="2:12" ht="15" x14ac:dyDescent="0.2">
      <c r="B24" s="594" t="s">
        <v>73</v>
      </c>
      <c r="C24" s="595"/>
      <c r="D24" s="364">
        <v>432387000</v>
      </c>
      <c r="E24" s="364">
        <v>404568028.23000002</v>
      </c>
      <c r="F24" s="364">
        <v>836955028.23000002</v>
      </c>
      <c r="G24" s="364">
        <v>554346269.42999995</v>
      </c>
      <c r="H24" s="364">
        <v>492513743.98000002</v>
      </c>
      <c r="I24" s="364">
        <v>282608758.80000007</v>
      </c>
      <c r="K24" s="351"/>
      <c r="L24" s="351">
        <f t="shared" si="0"/>
        <v>61832525.449999928</v>
      </c>
    </row>
    <row r="25" spans="2:12" ht="28.5" x14ac:dyDescent="0.2">
      <c r="B25" s="292"/>
      <c r="C25" s="293" t="s">
        <v>239</v>
      </c>
      <c r="D25" s="365">
        <v>241281000</v>
      </c>
      <c r="E25" s="365">
        <v>65504502.290000021</v>
      </c>
      <c r="F25" s="364">
        <v>306785502.29000002</v>
      </c>
      <c r="G25" s="365">
        <v>116198329.83</v>
      </c>
      <c r="H25" s="365">
        <v>71323569.620000005</v>
      </c>
      <c r="I25" s="364">
        <v>190587172.46000004</v>
      </c>
      <c r="K25" s="351"/>
      <c r="L25" s="351">
        <f t="shared" si="0"/>
        <v>44874760.209999993</v>
      </c>
    </row>
    <row r="26" spans="2:12" ht="15" x14ac:dyDescent="0.2">
      <c r="B26" s="292"/>
      <c r="C26" s="293" t="s">
        <v>240</v>
      </c>
      <c r="D26" s="365">
        <v>61576000</v>
      </c>
      <c r="E26" s="365">
        <v>61524166.230000004</v>
      </c>
      <c r="F26" s="364">
        <v>123100166.23</v>
      </c>
      <c r="G26" s="365">
        <v>91677431.859999999</v>
      </c>
      <c r="H26" s="365">
        <v>81974522.349999994</v>
      </c>
      <c r="I26" s="364">
        <v>31422734.370000005</v>
      </c>
      <c r="K26" s="351"/>
      <c r="L26" s="351">
        <f t="shared" si="0"/>
        <v>9702909.5100000054</v>
      </c>
    </row>
    <row r="27" spans="2:12" ht="28.5" x14ac:dyDescent="0.2">
      <c r="B27" s="292"/>
      <c r="C27" s="293" t="s">
        <v>241</v>
      </c>
      <c r="D27" s="365">
        <v>3265000</v>
      </c>
      <c r="E27" s="365">
        <v>-969306.54999999981</v>
      </c>
      <c r="F27" s="364">
        <v>2295693.4500000002</v>
      </c>
      <c r="G27" s="365">
        <v>1058001.23</v>
      </c>
      <c r="H27" s="365">
        <v>1058000.97</v>
      </c>
      <c r="I27" s="364">
        <v>1237692.2200000002</v>
      </c>
      <c r="K27" s="351"/>
      <c r="L27" s="351">
        <f t="shared" si="0"/>
        <v>0.26000000000931323</v>
      </c>
    </row>
    <row r="28" spans="2:12" ht="15" x14ac:dyDescent="0.2">
      <c r="B28" s="292"/>
      <c r="C28" s="293" t="s">
        <v>242</v>
      </c>
      <c r="D28" s="365">
        <v>5831000</v>
      </c>
      <c r="E28" s="365">
        <v>162957252.53</v>
      </c>
      <c r="F28" s="364">
        <v>168788252.53</v>
      </c>
      <c r="G28" s="365">
        <v>160317494.61000001</v>
      </c>
      <c r="H28" s="365">
        <v>159929539.25</v>
      </c>
      <c r="I28" s="364">
        <v>8470757.9199999869</v>
      </c>
      <c r="K28" s="351"/>
      <c r="L28" s="351">
        <f t="shared" si="0"/>
        <v>387955.36000001431</v>
      </c>
    </row>
    <row r="29" spans="2:12" ht="15" x14ac:dyDescent="0.2">
      <c r="B29" s="292"/>
      <c r="C29" s="293" t="s">
        <v>243</v>
      </c>
      <c r="D29" s="365">
        <v>1824000</v>
      </c>
      <c r="E29" s="365">
        <v>5643639.9800000004</v>
      </c>
      <c r="F29" s="364">
        <v>7467639.9800000004</v>
      </c>
      <c r="G29" s="365">
        <v>4433763.46</v>
      </c>
      <c r="H29" s="365">
        <v>4433530.46</v>
      </c>
      <c r="I29" s="364">
        <v>3033876.5200000005</v>
      </c>
      <c r="K29" s="351"/>
      <c r="L29" s="351">
        <f t="shared" si="0"/>
        <v>233</v>
      </c>
    </row>
    <row r="30" spans="2:12" ht="15" x14ac:dyDescent="0.2">
      <c r="B30" s="292"/>
      <c r="C30" s="293" t="s">
        <v>244</v>
      </c>
      <c r="D30" s="365">
        <v>110348000</v>
      </c>
      <c r="E30" s="365">
        <v>37926429.159999996</v>
      </c>
      <c r="F30" s="364">
        <v>148274429.16</v>
      </c>
      <c r="G30" s="365">
        <v>131806763.59999999</v>
      </c>
      <c r="H30" s="365">
        <v>130531793.48</v>
      </c>
      <c r="I30" s="364">
        <v>16467665.560000002</v>
      </c>
      <c r="K30" s="351"/>
      <c r="L30" s="351">
        <f t="shared" si="0"/>
        <v>1274970.1199999899</v>
      </c>
    </row>
    <row r="31" spans="2:12" ht="28.5" x14ac:dyDescent="0.2">
      <c r="B31" s="292"/>
      <c r="C31" s="293" t="s">
        <v>245</v>
      </c>
      <c r="D31" s="365">
        <v>2550000</v>
      </c>
      <c r="E31" s="365">
        <v>36368682.859999999</v>
      </c>
      <c r="F31" s="364">
        <v>38918682.859999999</v>
      </c>
      <c r="G31" s="365">
        <v>27215404.84</v>
      </c>
      <c r="H31" s="365">
        <v>22980632.969999999</v>
      </c>
      <c r="I31" s="364">
        <v>11703278.02</v>
      </c>
      <c r="K31" s="351"/>
      <c r="L31" s="351">
        <f t="shared" si="0"/>
        <v>4234771.870000001</v>
      </c>
    </row>
    <row r="32" spans="2:12" ht="15" x14ac:dyDescent="0.2">
      <c r="B32" s="292"/>
      <c r="C32" s="293" t="s">
        <v>246</v>
      </c>
      <c r="D32" s="365">
        <v>907000</v>
      </c>
      <c r="E32" s="365">
        <v>30239294.550000001</v>
      </c>
      <c r="F32" s="364">
        <v>31146294.550000001</v>
      </c>
      <c r="G32" s="365">
        <v>15380060.43</v>
      </c>
      <c r="H32" s="365">
        <v>15380060.43</v>
      </c>
      <c r="I32" s="364">
        <v>15766234.120000001</v>
      </c>
      <c r="K32" s="351"/>
      <c r="L32" s="351">
        <f t="shared" si="0"/>
        <v>0</v>
      </c>
    </row>
    <row r="33" spans="2:13" ht="15" x14ac:dyDescent="0.2">
      <c r="B33" s="292"/>
      <c r="C33" s="293" t="s">
        <v>247</v>
      </c>
      <c r="D33" s="365">
        <v>4805000</v>
      </c>
      <c r="E33" s="365">
        <v>5373367.1799999997</v>
      </c>
      <c r="F33" s="364">
        <v>10178367.18</v>
      </c>
      <c r="G33" s="365">
        <v>6259019.5700000003</v>
      </c>
      <c r="H33" s="365">
        <v>4902094.45</v>
      </c>
      <c r="I33" s="364">
        <v>3919347.6099999994</v>
      </c>
      <c r="K33" s="351"/>
      <c r="L33" s="351">
        <f t="shared" si="0"/>
        <v>1356925.12</v>
      </c>
    </row>
    <row r="34" spans="2:13" ht="15" x14ac:dyDescent="0.2">
      <c r="B34" s="594" t="s">
        <v>75</v>
      </c>
      <c r="C34" s="595"/>
      <c r="D34" s="364">
        <v>1573498000</v>
      </c>
      <c r="E34" s="364">
        <v>1320257162.4400001</v>
      </c>
      <c r="F34" s="364">
        <v>2893755162.4400001</v>
      </c>
      <c r="G34" s="364">
        <v>2481658395.7699995</v>
      </c>
      <c r="H34" s="364">
        <v>2198597127.1999998</v>
      </c>
      <c r="I34" s="364">
        <v>412096766.67000055</v>
      </c>
      <c r="K34" s="351"/>
      <c r="L34" s="351">
        <f t="shared" si="0"/>
        <v>283061268.56999969</v>
      </c>
    </row>
    <row r="35" spans="2:13" ht="15" x14ac:dyDescent="0.2">
      <c r="B35" s="292"/>
      <c r="C35" s="293" t="s">
        <v>248</v>
      </c>
      <c r="D35" s="365">
        <v>267880000</v>
      </c>
      <c r="E35" s="365">
        <v>84962838.310000002</v>
      </c>
      <c r="F35" s="364">
        <v>352842838.31</v>
      </c>
      <c r="G35" s="365">
        <v>298869021.11000001</v>
      </c>
      <c r="H35" s="365">
        <v>287740791.44</v>
      </c>
      <c r="I35" s="364">
        <v>53973817.199999988</v>
      </c>
      <c r="K35" s="351"/>
      <c r="L35" s="351">
        <f t="shared" si="0"/>
        <v>11128229.670000017</v>
      </c>
    </row>
    <row r="36" spans="2:13" ht="15" x14ac:dyDescent="0.2">
      <c r="B36" s="292"/>
      <c r="C36" s="293" t="s">
        <v>249</v>
      </c>
      <c r="D36" s="365">
        <v>65514000</v>
      </c>
      <c r="E36" s="365">
        <v>49965460.709999993</v>
      </c>
      <c r="F36" s="364">
        <v>115479460.70999999</v>
      </c>
      <c r="G36" s="365">
        <v>101702282.06999999</v>
      </c>
      <c r="H36" s="365">
        <v>95211357.25</v>
      </c>
      <c r="I36" s="364">
        <v>13777178.640000001</v>
      </c>
      <c r="K36" s="351"/>
      <c r="L36" s="351">
        <f t="shared" si="0"/>
        <v>6490924.8199999928</v>
      </c>
    </row>
    <row r="37" spans="2:13" ht="28.5" x14ac:dyDescent="0.2">
      <c r="B37" s="292"/>
      <c r="C37" s="293" t="s">
        <v>250</v>
      </c>
      <c r="D37" s="365">
        <v>107947000</v>
      </c>
      <c r="E37" s="365">
        <v>348696552.91000003</v>
      </c>
      <c r="F37" s="364">
        <v>456643552.91000003</v>
      </c>
      <c r="G37" s="365">
        <v>436991360.02999997</v>
      </c>
      <c r="H37" s="365">
        <v>399898562.67000002</v>
      </c>
      <c r="I37" s="364">
        <v>19652192.880000055</v>
      </c>
      <c r="K37" s="351"/>
      <c r="L37" s="351">
        <f t="shared" si="0"/>
        <v>37092797.359999955</v>
      </c>
    </row>
    <row r="38" spans="2:13" ht="15" x14ac:dyDescent="0.2">
      <c r="B38" s="292"/>
      <c r="C38" s="293" t="s">
        <v>251</v>
      </c>
      <c r="D38" s="365">
        <v>78312000</v>
      </c>
      <c r="E38" s="365">
        <v>53903800.349999994</v>
      </c>
      <c r="F38" s="364">
        <v>132215800.34999999</v>
      </c>
      <c r="G38" s="365">
        <v>121251187.67</v>
      </c>
      <c r="H38" s="365">
        <v>119657792.8</v>
      </c>
      <c r="I38" s="364">
        <v>10964612.679999992</v>
      </c>
      <c r="K38" s="351"/>
      <c r="L38" s="351">
        <f t="shared" si="0"/>
        <v>1593394.8700000048</v>
      </c>
      <c r="M38" s="392"/>
    </row>
    <row r="39" spans="2:13" ht="28.5" x14ac:dyDescent="0.2">
      <c r="B39" s="292"/>
      <c r="C39" s="293" t="s">
        <v>252</v>
      </c>
      <c r="D39" s="365">
        <v>69374000</v>
      </c>
      <c r="E39" s="365">
        <v>55432877.780000001</v>
      </c>
      <c r="F39" s="364">
        <v>124806877.78</v>
      </c>
      <c r="G39" s="365">
        <v>104040676.14</v>
      </c>
      <c r="H39" s="365">
        <v>87419822.260000005</v>
      </c>
      <c r="I39" s="364">
        <v>20766201.640000001</v>
      </c>
      <c r="K39" s="351"/>
      <c r="L39" s="351">
        <f t="shared" si="0"/>
        <v>16620853.879999995</v>
      </c>
    </row>
    <row r="40" spans="2:13" ht="15" x14ac:dyDescent="0.2">
      <c r="B40" s="292"/>
      <c r="C40" s="293" t="s">
        <v>253</v>
      </c>
      <c r="D40" s="365">
        <v>830499000</v>
      </c>
      <c r="E40" s="365">
        <v>29433471.570000052</v>
      </c>
      <c r="F40" s="364">
        <v>859932471.57000005</v>
      </c>
      <c r="G40" s="365">
        <v>859004056.44000006</v>
      </c>
      <c r="H40" s="365">
        <v>656897638.08999991</v>
      </c>
      <c r="I40" s="364">
        <v>928415.12999999523</v>
      </c>
      <c r="K40" s="351"/>
      <c r="L40" s="351">
        <f t="shared" si="0"/>
        <v>202106418.35000014</v>
      </c>
    </row>
    <row r="41" spans="2:13" ht="15" x14ac:dyDescent="0.2">
      <c r="B41" s="292"/>
      <c r="C41" s="293" t="s">
        <v>254</v>
      </c>
      <c r="D41" s="365">
        <v>65218000</v>
      </c>
      <c r="E41" s="365">
        <v>83527258.960000008</v>
      </c>
      <c r="F41" s="364">
        <v>148745258.96000001</v>
      </c>
      <c r="G41" s="365">
        <v>127708616.58</v>
      </c>
      <c r="H41" s="365">
        <v>125476854.93000001</v>
      </c>
      <c r="I41" s="364">
        <v>21036642.38000001</v>
      </c>
      <c r="K41" s="351"/>
      <c r="L41" s="351">
        <f t="shared" si="0"/>
        <v>2231761.6499999911</v>
      </c>
    </row>
    <row r="42" spans="2:13" ht="15" x14ac:dyDescent="0.2">
      <c r="B42" s="292"/>
      <c r="C42" s="293" t="s">
        <v>255</v>
      </c>
      <c r="D42" s="365">
        <v>80508000</v>
      </c>
      <c r="E42" s="365">
        <v>57072350.24000001</v>
      </c>
      <c r="F42" s="364">
        <v>137580350.24000001</v>
      </c>
      <c r="G42" s="365">
        <v>130221699.73999999</v>
      </c>
      <c r="H42" s="365">
        <v>125982772.97</v>
      </c>
      <c r="I42" s="364">
        <v>7358650.5000000149</v>
      </c>
      <c r="K42" s="351"/>
      <c r="L42" s="351">
        <f t="shared" si="0"/>
        <v>4238926.7699999958</v>
      </c>
    </row>
    <row r="43" spans="2:13" ht="15" x14ac:dyDescent="0.2">
      <c r="B43" s="292"/>
      <c r="C43" s="293" t="s">
        <v>256</v>
      </c>
      <c r="D43" s="365">
        <v>8246000</v>
      </c>
      <c r="E43" s="365">
        <v>557262551.61000001</v>
      </c>
      <c r="F43" s="364">
        <v>565508551.61000001</v>
      </c>
      <c r="G43" s="365">
        <v>301869495.99000001</v>
      </c>
      <c r="H43" s="365">
        <v>300311534.79000002</v>
      </c>
      <c r="I43" s="364">
        <v>263639055.62</v>
      </c>
      <c r="K43" s="351"/>
      <c r="L43" s="351">
        <f t="shared" si="0"/>
        <v>1557961.1999999881</v>
      </c>
      <c r="M43" s="461"/>
    </row>
    <row r="44" spans="2:13" ht="15" x14ac:dyDescent="0.2">
      <c r="B44" s="594" t="s">
        <v>209</v>
      </c>
      <c r="C44" s="595"/>
      <c r="D44" s="364">
        <v>12368601000</v>
      </c>
      <c r="E44" s="364">
        <v>3081416812.0800004</v>
      </c>
      <c r="F44" s="364">
        <v>15450017812.08</v>
      </c>
      <c r="G44" s="364">
        <v>12533919301.74</v>
      </c>
      <c r="H44" s="364">
        <v>12358701464.059999</v>
      </c>
      <c r="I44" s="364">
        <v>2916098510.3400002</v>
      </c>
      <c r="K44" s="351"/>
      <c r="L44" s="351">
        <f t="shared" si="0"/>
        <v>175217837.68000031</v>
      </c>
    </row>
    <row r="45" spans="2:13" ht="15" x14ac:dyDescent="0.2">
      <c r="B45" s="292"/>
      <c r="C45" s="293" t="s">
        <v>79</v>
      </c>
      <c r="D45" s="365">
        <v>5092232000</v>
      </c>
      <c r="E45" s="365">
        <v>1601684306.1000004</v>
      </c>
      <c r="F45" s="364">
        <v>6693916306.1000004</v>
      </c>
      <c r="G45" s="365">
        <v>4932089357.9499998</v>
      </c>
      <c r="H45" s="365">
        <v>4870811222.04</v>
      </c>
      <c r="I45" s="364">
        <v>1761826948.1500006</v>
      </c>
      <c r="K45" s="351"/>
      <c r="L45" s="351">
        <f t="shared" si="0"/>
        <v>61278135.909999847</v>
      </c>
    </row>
    <row r="46" spans="2:13" ht="15" x14ac:dyDescent="0.2">
      <c r="B46" s="292"/>
      <c r="C46" s="293" t="s">
        <v>81</v>
      </c>
      <c r="D46" s="368">
        <v>0</v>
      </c>
      <c r="E46" s="365">
        <v>765466645.19000006</v>
      </c>
      <c r="F46" s="364">
        <v>765466645.19000006</v>
      </c>
      <c r="G46" s="365">
        <v>679789780.84000003</v>
      </c>
      <c r="H46" s="365">
        <v>664708422.61000001</v>
      </c>
      <c r="I46" s="364">
        <v>85676864.350000024</v>
      </c>
      <c r="K46" s="351"/>
      <c r="L46" s="351">
        <f t="shared" si="0"/>
        <v>15081358.230000019</v>
      </c>
    </row>
    <row r="47" spans="2:13" ht="15" x14ac:dyDescent="0.2">
      <c r="B47" s="292"/>
      <c r="C47" s="293" t="s">
        <v>83</v>
      </c>
      <c r="D47" s="365">
        <v>1899154000</v>
      </c>
      <c r="E47" s="365">
        <v>-48261339.74000001</v>
      </c>
      <c r="F47" s="364">
        <v>1850892660.26</v>
      </c>
      <c r="G47" s="365">
        <v>1277902648.6600001</v>
      </c>
      <c r="H47" s="365">
        <v>1277902648.6600001</v>
      </c>
      <c r="I47" s="364">
        <v>572990011.5999999</v>
      </c>
      <c r="K47" s="351"/>
      <c r="L47" s="351">
        <f t="shared" si="0"/>
        <v>0</v>
      </c>
    </row>
    <row r="48" spans="2:13" ht="15" x14ac:dyDescent="0.2">
      <c r="B48" s="292"/>
      <c r="C48" s="293" t="s">
        <v>84</v>
      </c>
      <c r="D48" s="365">
        <v>5351215000</v>
      </c>
      <c r="E48" s="365">
        <v>645039453.34000015</v>
      </c>
      <c r="F48" s="364">
        <v>5996254453.3400002</v>
      </c>
      <c r="G48" s="365">
        <v>5529895018.46</v>
      </c>
      <c r="H48" s="365">
        <v>5432262106.1499996</v>
      </c>
      <c r="I48" s="364">
        <v>466359434.88000011</v>
      </c>
      <c r="K48" s="351"/>
      <c r="L48" s="351">
        <f t="shared" si="0"/>
        <v>97632912.31000042</v>
      </c>
    </row>
    <row r="49" spans="2:12" ht="15" x14ac:dyDescent="0.2">
      <c r="B49" s="292"/>
      <c r="C49" s="293" t="s">
        <v>86</v>
      </c>
      <c r="D49" s="365">
        <v>26000000</v>
      </c>
      <c r="E49" s="365">
        <v>33167343.590000004</v>
      </c>
      <c r="F49" s="364">
        <v>59167343.590000004</v>
      </c>
      <c r="G49" s="365">
        <v>33038418.969999999</v>
      </c>
      <c r="H49" s="365">
        <v>32586625.859999999</v>
      </c>
      <c r="I49" s="364">
        <v>26128924.620000005</v>
      </c>
      <c r="K49" s="351"/>
      <c r="L49" s="351">
        <f t="shared" si="0"/>
        <v>451793.1099999994</v>
      </c>
    </row>
    <row r="50" spans="2:12" ht="28.5" x14ac:dyDescent="0.2">
      <c r="B50" s="292"/>
      <c r="C50" s="293" t="s">
        <v>257</v>
      </c>
      <c r="D50" s="368">
        <v>0</v>
      </c>
      <c r="E50" s="365">
        <v>58345876</v>
      </c>
      <c r="F50" s="364">
        <v>58345876</v>
      </c>
      <c r="G50" s="365">
        <v>57859398.43</v>
      </c>
      <c r="H50" s="365">
        <v>57859398.43</v>
      </c>
      <c r="I50" s="364">
        <v>486477.5700000003</v>
      </c>
      <c r="K50" s="351"/>
      <c r="L50" s="351">
        <f t="shared" si="0"/>
        <v>0</v>
      </c>
    </row>
    <row r="51" spans="2:12" ht="15" x14ac:dyDescent="0.2">
      <c r="B51" s="292"/>
      <c r="C51" s="293" t="s">
        <v>89</v>
      </c>
      <c r="D51" s="368">
        <v>0</v>
      </c>
      <c r="E51" s="365">
        <v>0</v>
      </c>
      <c r="F51" s="369">
        <v>0</v>
      </c>
      <c r="G51" s="368">
        <v>0</v>
      </c>
      <c r="H51" s="368">
        <v>0</v>
      </c>
      <c r="I51" s="371">
        <v>0</v>
      </c>
      <c r="K51" s="351"/>
      <c r="L51" s="351">
        <f t="shared" si="0"/>
        <v>0</v>
      </c>
    </row>
    <row r="52" spans="2:12" ht="15" x14ac:dyDescent="0.2">
      <c r="B52" s="292"/>
      <c r="C52" s="293" t="s">
        <v>90</v>
      </c>
      <c r="D52" s="368">
        <v>0</v>
      </c>
      <c r="E52" s="365">
        <v>360000</v>
      </c>
      <c r="F52" s="364">
        <v>360000</v>
      </c>
      <c r="G52" s="368">
        <v>0</v>
      </c>
      <c r="H52" s="368">
        <v>0</v>
      </c>
      <c r="I52" s="371">
        <v>360000</v>
      </c>
      <c r="K52" s="351"/>
      <c r="L52" s="351">
        <f t="shared" si="0"/>
        <v>0</v>
      </c>
    </row>
    <row r="53" spans="2:12" ht="15" x14ac:dyDescent="0.2">
      <c r="B53" s="292"/>
      <c r="C53" s="293" t="s">
        <v>92</v>
      </c>
      <c r="D53" s="368">
        <v>0</v>
      </c>
      <c r="E53" s="365">
        <v>25614527.600000001</v>
      </c>
      <c r="F53" s="364">
        <v>25614527.600000001</v>
      </c>
      <c r="G53" s="365">
        <v>23344678.43</v>
      </c>
      <c r="H53" s="365">
        <v>22571040.309999999</v>
      </c>
      <c r="I53" s="364">
        <v>2269849.1700000018</v>
      </c>
      <c r="K53" s="351"/>
      <c r="L53" s="351">
        <f t="shared" si="0"/>
        <v>773638.12000000104</v>
      </c>
    </row>
    <row r="54" spans="2:12" ht="15" x14ac:dyDescent="0.2">
      <c r="B54" s="594" t="s">
        <v>258</v>
      </c>
      <c r="C54" s="595"/>
      <c r="D54" s="364">
        <v>316186000</v>
      </c>
      <c r="E54" s="364">
        <v>221744434.22999996</v>
      </c>
      <c r="F54" s="364">
        <v>537930434.23000002</v>
      </c>
      <c r="G54" s="364">
        <v>324758147.91000003</v>
      </c>
      <c r="H54" s="364">
        <v>274690731.02999997</v>
      </c>
      <c r="I54" s="364">
        <v>213172286.31999999</v>
      </c>
      <c r="K54" s="351"/>
      <c r="L54" s="351">
        <f t="shared" si="0"/>
        <v>50067416.880000055</v>
      </c>
    </row>
    <row r="55" spans="2:12" ht="15" x14ac:dyDescent="0.2">
      <c r="B55" s="292"/>
      <c r="C55" s="293" t="s">
        <v>259</v>
      </c>
      <c r="D55" s="365">
        <v>266186000</v>
      </c>
      <c r="E55" s="365">
        <v>-29245855.729999989</v>
      </c>
      <c r="F55" s="364">
        <v>236940144.27000001</v>
      </c>
      <c r="G55" s="365">
        <v>88841690.219999999</v>
      </c>
      <c r="H55" s="365">
        <v>72561304.569999993</v>
      </c>
      <c r="I55" s="364">
        <v>148098454.05000001</v>
      </c>
      <c r="K55" s="351"/>
      <c r="L55" s="351">
        <f t="shared" si="0"/>
        <v>16280385.650000006</v>
      </c>
    </row>
    <row r="56" spans="2:12" ht="15" x14ac:dyDescent="0.2">
      <c r="B56" s="292"/>
      <c r="C56" s="293" t="s">
        <v>260</v>
      </c>
      <c r="D56" s="365">
        <v>50000000</v>
      </c>
      <c r="E56" s="365">
        <v>-960863.75</v>
      </c>
      <c r="F56" s="364">
        <v>49039136.25</v>
      </c>
      <c r="G56" s="365">
        <v>24617884.829999998</v>
      </c>
      <c r="H56" s="365">
        <v>22024346.84</v>
      </c>
      <c r="I56" s="364">
        <v>24421251.420000002</v>
      </c>
      <c r="K56" s="351"/>
      <c r="L56" s="351">
        <f t="shared" si="0"/>
        <v>2593537.9899999984</v>
      </c>
    </row>
    <row r="57" spans="2:12" ht="15" x14ac:dyDescent="0.2">
      <c r="B57" s="292"/>
      <c r="C57" s="293" t="s">
        <v>261</v>
      </c>
      <c r="D57" s="368">
        <v>0</v>
      </c>
      <c r="E57" s="365">
        <v>6000735.3800000008</v>
      </c>
      <c r="F57" s="364">
        <v>6000735.3800000008</v>
      </c>
      <c r="G57" s="365">
        <v>6000735.1100000003</v>
      </c>
      <c r="H57" s="365">
        <v>6000735.1100000003</v>
      </c>
      <c r="I57" s="364">
        <v>0.27000000048428774</v>
      </c>
      <c r="K57" s="351"/>
      <c r="L57" s="351">
        <f t="shared" si="0"/>
        <v>0</v>
      </c>
    </row>
    <row r="58" spans="2:12" ht="15" x14ac:dyDescent="0.2">
      <c r="B58" s="292"/>
      <c r="C58" s="293" t="s">
        <v>262</v>
      </c>
      <c r="D58" s="368">
        <v>0</v>
      </c>
      <c r="E58" s="365">
        <v>77408510.650000006</v>
      </c>
      <c r="F58" s="364">
        <v>77408510.650000006</v>
      </c>
      <c r="G58" s="365">
        <v>77408510.319999993</v>
      </c>
      <c r="H58" s="365">
        <v>52573833.880000003</v>
      </c>
      <c r="I58" s="364">
        <v>0.33000001311302185</v>
      </c>
      <c r="K58" s="351"/>
      <c r="L58" s="351">
        <f t="shared" si="0"/>
        <v>24834676.43999999</v>
      </c>
    </row>
    <row r="59" spans="2:12" ht="15" x14ac:dyDescent="0.2">
      <c r="B59" s="292"/>
      <c r="C59" s="293" t="s">
        <v>263</v>
      </c>
      <c r="D59" s="368">
        <v>0</v>
      </c>
      <c r="E59" s="365">
        <v>4805520.4399999995</v>
      </c>
      <c r="F59" s="364">
        <v>4805520.4399999995</v>
      </c>
      <c r="G59" s="365">
        <v>4805520</v>
      </c>
      <c r="H59" s="365">
        <v>4805520</v>
      </c>
      <c r="I59" s="364">
        <v>0.43999999947845936</v>
      </c>
      <c r="K59" s="351"/>
      <c r="L59" s="351">
        <f t="shared" si="0"/>
        <v>0</v>
      </c>
    </row>
    <row r="60" spans="2:12" ht="15" x14ac:dyDescent="0.2">
      <c r="B60" s="292"/>
      <c r="C60" s="293" t="s">
        <v>264</v>
      </c>
      <c r="D60" s="368">
        <v>0</v>
      </c>
      <c r="E60" s="365">
        <v>39804094.279999971</v>
      </c>
      <c r="F60" s="364">
        <v>39804094.279999971</v>
      </c>
      <c r="G60" s="365">
        <v>39804093.950000003</v>
      </c>
      <c r="H60" s="365">
        <v>36057966.549999997</v>
      </c>
      <c r="I60" s="364">
        <v>0.32999996840953827</v>
      </c>
      <c r="K60" s="351"/>
      <c r="L60" s="351">
        <f t="shared" si="0"/>
        <v>3746127.400000006</v>
      </c>
    </row>
    <row r="61" spans="2:12" ht="15" x14ac:dyDescent="0.2">
      <c r="B61" s="292"/>
      <c r="C61" s="293" t="s">
        <v>265</v>
      </c>
      <c r="D61" s="368">
        <v>0</v>
      </c>
      <c r="E61" s="365">
        <v>0</v>
      </c>
      <c r="F61" s="369">
        <v>0</v>
      </c>
      <c r="G61" s="368">
        <v>0</v>
      </c>
      <c r="H61" s="368">
        <v>0</v>
      </c>
      <c r="I61" s="371">
        <v>0</v>
      </c>
      <c r="K61" s="351"/>
      <c r="L61" s="351">
        <f t="shared" si="0"/>
        <v>0</v>
      </c>
    </row>
    <row r="62" spans="2:12" ht="15" x14ac:dyDescent="0.2">
      <c r="B62" s="292"/>
      <c r="C62" s="293" t="s">
        <v>266</v>
      </c>
      <c r="D62" s="368">
        <v>0</v>
      </c>
      <c r="E62" s="365">
        <v>90294390.959999993</v>
      </c>
      <c r="F62" s="364">
        <v>90294390.959999993</v>
      </c>
      <c r="G62" s="365">
        <v>70514283.629999995</v>
      </c>
      <c r="H62" s="365">
        <v>69753918.189999998</v>
      </c>
      <c r="I62" s="364">
        <v>19780107.329999998</v>
      </c>
      <c r="K62" s="351"/>
      <c r="L62" s="351">
        <f t="shared" si="0"/>
        <v>760365.43999999762</v>
      </c>
    </row>
    <row r="63" spans="2:12" ht="15" x14ac:dyDescent="0.2">
      <c r="B63" s="292"/>
      <c r="C63" s="293" t="s">
        <v>34</v>
      </c>
      <c r="D63" s="368">
        <v>0</v>
      </c>
      <c r="E63" s="365">
        <v>33637902</v>
      </c>
      <c r="F63" s="364">
        <v>33637902</v>
      </c>
      <c r="G63" s="365">
        <v>12765429.85</v>
      </c>
      <c r="H63" s="365">
        <v>10913105.890000001</v>
      </c>
      <c r="I63" s="364">
        <v>20872472.149999999</v>
      </c>
      <c r="K63" s="351"/>
      <c r="L63" s="351">
        <f t="shared" si="0"/>
        <v>1852323.959999999</v>
      </c>
    </row>
    <row r="64" spans="2:12" ht="15" x14ac:dyDescent="0.2">
      <c r="B64" s="594" t="s">
        <v>113</v>
      </c>
      <c r="C64" s="595"/>
      <c r="D64" s="364">
        <v>2734157000</v>
      </c>
      <c r="E64" s="364">
        <v>367096585.72999984</v>
      </c>
      <c r="F64" s="364">
        <v>3101253585.73</v>
      </c>
      <c r="G64" s="468">
        <v>1849595966.21</v>
      </c>
      <c r="H64" s="364">
        <v>1584959505.79</v>
      </c>
      <c r="I64" s="364">
        <v>1251657619.52</v>
      </c>
      <c r="K64" s="351"/>
      <c r="L64" s="351">
        <f t="shared" si="0"/>
        <v>264636460.42000008</v>
      </c>
    </row>
    <row r="65" spans="2:12" ht="15" x14ac:dyDescent="0.2">
      <c r="B65" s="292"/>
      <c r="C65" s="293" t="s">
        <v>267</v>
      </c>
      <c r="D65" s="365">
        <v>2734157000</v>
      </c>
      <c r="E65" s="365">
        <v>-526010014.97000027</v>
      </c>
      <c r="F65" s="364">
        <v>2208146985.0299997</v>
      </c>
      <c r="G65" s="469">
        <v>1616770239.3199999</v>
      </c>
      <c r="H65" s="365">
        <v>1352133778.9000001</v>
      </c>
      <c r="I65" s="364">
        <v>591376745.7099998</v>
      </c>
      <c r="K65" s="351"/>
      <c r="L65" s="351">
        <f t="shared" si="0"/>
        <v>264636460.41999984</v>
      </c>
    </row>
    <row r="66" spans="2:12" ht="15" x14ac:dyDescent="0.2">
      <c r="B66" s="292"/>
      <c r="C66" s="293" t="s">
        <v>268</v>
      </c>
      <c r="D66" s="368">
        <v>0</v>
      </c>
      <c r="E66" s="365">
        <v>789434182.03000009</v>
      </c>
      <c r="F66" s="364">
        <v>789434182.03000009</v>
      </c>
      <c r="G66" s="469">
        <v>232825726.88999999</v>
      </c>
      <c r="H66" s="365">
        <v>232825726.88999999</v>
      </c>
      <c r="I66" s="364">
        <v>556608455.1400001</v>
      </c>
      <c r="K66" s="351"/>
      <c r="L66" s="351">
        <f t="shared" si="0"/>
        <v>0</v>
      </c>
    </row>
    <row r="67" spans="2:12" ht="15" x14ac:dyDescent="0.2">
      <c r="B67" s="292"/>
      <c r="C67" s="293" t="s">
        <v>269</v>
      </c>
      <c r="D67" s="368">
        <v>0</v>
      </c>
      <c r="E67" s="365">
        <v>103672418.67</v>
      </c>
      <c r="F67" s="364">
        <v>103672418.67</v>
      </c>
      <c r="G67" s="469">
        <v>0</v>
      </c>
      <c r="H67" s="365">
        <v>0</v>
      </c>
      <c r="I67" s="364">
        <v>103672418.67</v>
      </c>
      <c r="K67" s="351"/>
      <c r="L67" s="351">
        <f t="shared" si="0"/>
        <v>0</v>
      </c>
    </row>
    <row r="68" spans="2:12" ht="15" x14ac:dyDescent="0.2">
      <c r="B68" s="594" t="s">
        <v>270</v>
      </c>
      <c r="C68" s="595"/>
      <c r="D68" s="364">
        <v>63100000</v>
      </c>
      <c r="E68" s="371">
        <v>0</v>
      </c>
      <c r="F68" s="364">
        <v>63100000</v>
      </c>
      <c r="G68" s="369">
        <v>0</v>
      </c>
      <c r="H68" s="371">
        <v>0</v>
      </c>
      <c r="I68" s="364">
        <v>63100000</v>
      </c>
      <c r="K68" s="351"/>
      <c r="L68" s="351">
        <f t="shared" si="0"/>
        <v>0</v>
      </c>
    </row>
    <row r="69" spans="2:12" ht="15" x14ac:dyDescent="0.2">
      <c r="B69" s="292"/>
      <c r="C69" s="293" t="s">
        <v>271</v>
      </c>
      <c r="D69" s="368">
        <v>0</v>
      </c>
      <c r="E69" s="368">
        <v>0</v>
      </c>
      <c r="F69" s="371">
        <v>0</v>
      </c>
      <c r="G69" s="368">
        <v>0</v>
      </c>
      <c r="H69" s="368">
        <v>0</v>
      </c>
      <c r="I69" s="371">
        <v>0</v>
      </c>
      <c r="K69" s="351"/>
      <c r="L69" s="351">
        <f t="shared" si="0"/>
        <v>0</v>
      </c>
    </row>
    <row r="70" spans="2:12" ht="15" x14ac:dyDescent="0.2">
      <c r="B70" s="292"/>
      <c r="C70" s="293" t="s">
        <v>272</v>
      </c>
      <c r="D70" s="368">
        <v>0</v>
      </c>
      <c r="E70" s="368">
        <v>0</v>
      </c>
      <c r="F70" s="371">
        <v>0</v>
      </c>
      <c r="G70" s="368">
        <v>0</v>
      </c>
      <c r="H70" s="368">
        <v>0</v>
      </c>
      <c r="I70" s="371">
        <v>0</v>
      </c>
      <c r="K70" s="351"/>
      <c r="L70" s="351">
        <f t="shared" si="0"/>
        <v>0</v>
      </c>
    </row>
    <row r="71" spans="2:12" ht="15" x14ac:dyDescent="0.2">
      <c r="B71" s="292"/>
      <c r="C71" s="293" t="s">
        <v>273</v>
      </c>
      <c r="D71" s="368">
        <v>0</v>
      </c>
      <c r="E71" s="368">
        <v>0</v>
      </c>
      <c r="F71" s="371">
        <v>0</v>
      </c>
      <c r="G71" s="368">
        <v>0</v>
      </c>
      <c r="H71" s="368">
        <v>0</v>
      </c>
      <c r="I71" s="371">
        <v>0</v>
      </c>
      <c r="K71" s="351"/>
      <c r="L71" s="351">
        <f t="shared" si="0"/>
        <v>0</v>
      </c>
    </row>
    <row r="72" spans="2:12" ht="15" x14ac:dyDescent="0.2">
      <c r="B72" s="292"/>
      <c r="C72" s="293" t="s">
        <v>274</v>
      </c>
      <c r="D72" s="368">
        <v>0</v>
      </c>
      <c r="E72" s="368">
        <v>0</v>
      </c>
      <c r="F72" s="371">
        <v>0</v>
      </c>
      <c r="G72" s="368">
        <v>0</v>
      </c>
      <c r="H72" s="368">
        <v>0</v>
      </c>
      <c r="I72" s="371">
        <v>0</v>
      </c>
      <c r="K72" s="351"/>
      <c r="L72" s="351">
        <f t="shared" si="0"/>
        <v>0</v>
      </c>
    </row>
    <row r="73" spans="2:12" ht="15" x14ac:dyDescent="0.2">
      <c r="B73" s="292"/>
      <c r="C73" s="293" t="s">
        <v>275</v>
      </c>
      <c r="D73" s="368">
        <v>0</v>
      </c>
      <c r="E73" s="368">
        <v>0</v>
      </c>
      <c r="F73" s="371">
        <v>0</v>
      </c>
      <c r="G73" s="368">
        <v>0</v>
      </c>
      <c r="H73" s="368">
        <v>0</v>
      </c>
      <c r="I73" s="371">
        <v>0</v>
      </c>
      <c r="K73" s="351"/>
      <c r="L73" s="351">
        <f t="shared" si="0"/>
        <v>0</v>
      </c>
    </row>
    <row r="74" spans="2:12" ht="15" x14ac:dyDescent="0.2">
      <c r="B74" s="292"/>
      <c r="C74" s="293" t="s">
        <v>276</v>
      </c>
      <c r="D74" s="365">
        <v>62100000</v>
      </c>
      <c r="E74" s="368">
        <v>0</v>
      </c>
      <c r="F74" s="364">
        <v>62100000</v>
      </c>
      <c r="G74" s="368">
        <v>0</v>
      </c>
      <c r="H74" s="368">
        <v>0</v>
      </c>
      <c r="I74" s="364">
        <v>62100000</v>
      </c>
      <c r="K74" s="351"/>
      <c r="L74" s="351">
        <f t="shared" si="0"/>
        <v>0</v>
      </c>
    </row>
    <row r="75" spans="2:12" ht="28.5" x14ac:dyDescent="0.2">
      <c r="B75" s="292"/>
      <c r="C75" s="293" t="s">
        <v>277</v>
      </c>
      <c r="D75" s="365">
        <v>1000000</v>
      </c>
      <c r="E75" s="368">
        <v>0</v>
      </c>
      <c r="F75" s="364">
        <v>1000000</v>
      </c>
      <c r="G75" s="368">
        <v>0</v>
      </c>
      <c r="H75" s="368">
        <v>0</v>
      </c>
      <c r="I75" s="364">
        <v>1000000</v>
      </c>
      <c r="K75" s="351"/>
      <c r="L75" s="351">
        <f t="shared" si="0"/>
        <v>0</v>
      </c>
    </row>
    <row r="76" spans="2:12" ht="15" customHeight="1" x14ac:dyDescent="0.2">
      <c r="B76" s="594" t="s">
        <v>87</v>
      </c>
      <c r="C76" s="595"/>
      <c r="D76" s="364">
        <v>5068364000</v>
      </c>
      <c r="E76" s="364">
        <v>84985854.4599998</v>
      </c>
      <c r="F76" s="364">
        <v>5153349854.46</v>
      </c>
      <c r="G76" s="364">
        <v>5101864438</v>
      </c>
      <c r="H76" s="364">
        <v>4995316247.0799999</v>
      </c>
      <c r="I76" s="364">
        <v>51485416.460000038</v>
      </c>
      <c r="K76" s="351"/>
      <c r="L76" s="351">
        <f t="shared" si="0"/>
        <v>106548190.92000008</v>
      </c>
    </row>
    <row r="77" spans="2:12" ht="15" x14ac:dyDescent="0.2">
      <c r="B77" s="292"/>
      <c r="C77" s="293" t="s">
        <v>96</v>
      </c>
      <c r="D77" s="365">
        <v>2977681000</v>
      </c>
      <c r="E77" s="365">
        <v>127423044.98999977</v>
      </c>
      <c r="F77" s="364">
        <v>3105104044.9899998</v>
      </c>
      <c r="G77" s="365">
        <v>3060319530</v>
      </c>
      <c r="H77" s="365">
        <v>2953771339.0799999</v>
      </c>
      <c r="I77" s="364">
        <v>44784514.989999771</v>
      </c>
      <c r="K77" s="351"/>
      <c r="L77" s="351">
        <f t="shared" si="0"/>
        <v>106548190.92000008</v>
      </c>
    </row>
    <row r="78" spans="2:12" ht="15" x14ac:dyDescent="0.2">
      <c r="B78" s="292"/>
      <c r="C78" s="293" t="s">
        <v>45</v>
      </c>
      <c r="D78" s="365">
        <v>1833215000</v>
      </c>
      <c r="E78" s="365">
        <v>215030809.47000003</v>
      </c>
      <c r="F78" s="364">
        <v>2048245809.47</v>
      </c>
      <c r="G78" s="365">
        <v>2041544908</v>
      </c>
      <c r="H78" s="365">
        <v>2041544908</v>
      </c>
      <c r="I78" s="364">
        <v>6700901.4700000286</v>
      </c>
      <c r="K78" s="351"/>
      <c r="L78" s="351">
        <f t="shared" si="0"/>
        <v>0</v>
      </c>
    </row>
    <row r="79" spans="2:12" ht="15" x14ac:dyDescent="0.2">
      <c r="B79" s="292"/>
      <c r="C79" s="293" t="s">
        <v>99</v>
      </c>
      <c r="D79" s="370">
        <v>257468000</v>
      </c>
      <c r="E79" s="365">
        <v>-257468000</v>
      </c>
      <c r="F79" s="371">
        <v>0</v>
      </c>
      <c r="G79" s="370">
        <v>0</v>
      </c>
      <c r="H79" s="370">
        <v>0</v>
      </c>
      <c r="I79" s="371">
        <v>0</v>
      </c>
      <c r="K79" s="351"/>
      <c r="L79" s="351">
        <f t="shared" si="0"/>
        <v>0</v>
      </c>
    </row>
    <row r="80" spans="2:12" ht="15" x14ac:dyDescent="0.2">
      <c r="B80" s="594" t="s">
        <v>278</v>
      </c>
      <c r="C80" s="595"/>
      <c r="D80" s="364">
        <v>4163016000</v>
      </c>
      <c r="E80" s="364">
        <v>2678275968.3399997</v>
      </c>
      <c r="F80" s="364">
        <v>6841291968.3400002</v>
      </c>
      <c r="G80" s="364">
        <v>6841291968.1900005</v>
      </c>
      <c r="H80" s="364">
        <v>6841291968.1900005</v>
      </c>
      <c r="I80" s="364">
        <v>0.14999961853027344</v>
      </c>
      <c r="K80" s="351"/>
      <c r="L80" s="351">
        <f t="shared" si="0"/>
        <v>0</v>
      </c>
    </row>
    <row r="81" spans="1:13" ht="15" x14ac:dyDescent="0.2">
      <c r="B81" s="292"/>
      <c r="C81" s="293" t="s">
        <v>279</v>
      </c>
      <c r="D81" s="365">
        <v>652672000</v>
      </c>
      <c r="E81" s="365">
        <v>-111555942.19000006</v>
      </c>
      <c r="F81" s="364">
        <v>541116057.80999994</v>
      </c>
      <c r="G81" s="370">
        <v>541116058.24000001</v>
      </c>
      <c r="H81" s="365">
        <v>541116058.24000001</v>
      </c>
      <c r="I81" s="364">
        <v>-0.43000006675720215</v>
      </c>
      <c r="K81" s="351"/>
      <c r="L81" s="351">
        <f t="shared" si="0"/>
        <v>0</v>
      </c>
    </row>
    <row r="82" spans="1:13" ht="15" x14ac:dyDescent="0.2">
      <c r="B82" s="292"/>
      <c r="C82" s="293" t="s">
        <v>102</v>
      </c>
      <c r="D82" s="365">
        <v>2367319000</v>
      </c>
      <c r="E82" s="365">
        <v>-183341653.01000023</v>
      </c>
      <c r="F82" s="364">
        <v>2183977346.9899998</v>
      </c>
      <c r="G82" s="365">
        <v>2183977346.77</v>
      </c>
      <c r="H82" s="365">
        <v>2183977346.77</v>
      </c>
      <c r="I82" s="364">
        <v>0.21999979019165039</v>
      </c>
      <c r="K82" s="351"/>
      <c r="L82" s="351">
        <f t="shared" ref="L82:L87" si="1">+G82-H82</f>
        <v>0</v>
      </c>
      <c r="M82" s="461"/>
    </row>
    <row r="83" spans="1:13" ht="15" x14ac:dyDescent="0.2">
      <c r="B83" s="292"/>
      <c r="C83" s="293" t="s">
        <v>103</v>
      </c>
      <c r="D83" s="370">
        <v>0</v>
      </c>
      <c r="E83" s="365">
        <v>152002052.94</v>
      </c>
      <c r="F83" s="371">
        <v>152002052.94</v>
      </c>
      <c r="G83" s="365">
        <v>152002052.84</v>
      </c>
      <c r="H83" s="365">
        <v>152002052.84</v>
      </c>
      <c r="I83" s="364">
        <v>9.9999994039535522E-2</v>
      </c>
      <c r="K83" s="351"/>
      <c r="L83" s="351">
        <f t="shared" si="1"/>
        <v>0</v>
      </c>
      <c r="M83" s="461"/>
    </row>
    <row r="84" spans="1:13" ht="15" x14ac:dyDescent="0.2">
      <c r="B84" s="292"/>
      <c r="C84" s="293" t="s">
        <v>104</v>
      </c>
      <c r="D84" s="365">
        <v>82803000</v>
      </c>
      <c r="E84" s="365">
        <v>-9331891.3799999952</v>
      </c>
      <c r="F84" s="371">
        <v>73471108.620000005</v>
      </c>
      <c r="G84" s="365">
        <v>73471108.540000007</v>
      </c>
      <c r="H84" s="365">
        <v>73471108.540000007</v>
      </c>
      <c r="I84" s="364">
        <v>7.9999998211860657E-2</v>
      </c>
      <c r="K84" s="351"/>
      <c r="L84" s="351">
        <f t="shared" si="1"/>
        <v>0</v>
      </c>
      <c r="M84" s="461"/>
    </row>
    <row r="85" spans="1:13" ht="15" x14ac:dyDescent="0.2">
      <c r="B85" s="292"/>
      <c r="C85" s="293" t="s">
        <v>105</v>
      </c>
      <c r="D85" s="365">
        <v>160222000</v>
      </c>
      <c r="E85" s="365">
        <v>160597727.96000004</v>
      </c>
      <c r="F85" s="371">
        <v>320819727.96000004</v>
      </c>
      <c r="G85" s="365">
        <v>320819727.80000001</v>
      </c>
      <c r="H85" s="365">
        <v>320819727.80000001</v>
      </c>
      <c r="I85" s="364">
        <v>0.1600000262260437</v>
      </c>
      <c r="K85" s="351"/>
      <c r="L85" s="351">
        <f t="shared" si="1"/>
        <v>0</v>
      </c>
      <c r="M85" s="461"/>
    </row>
    <row r="86" spans="1:13" ht="15" x14ac:dyDescent="0.2">
      <c r="B86" s="292"/>
      <c r="C86" s="293" t="s">
        <v>106</v>
      </c>
      <c r="D86" s="370">
        <v>0</v>
      </c>
      <c r="E86" s="365">
        <v>0</v>
      </c>
      <c r="F86" s="371">
        <v>0</v>
      </c>
      <c r="G86" s="370">
        <v>0</v>
      </c>
      <c r="H86" s="370">
        <v>0</v>
      </c>
      <c r="I86" s="371">
        <v>0</v>
      </c>
      <c r="K86" s="351"/>
      <c r="L86" s="351">
        <f t="shared" si="1"/>
        <v>0</v>
      </c>
      <c r="M86" s="461"/>
    </row>
    <row r="87" spans="1:13" ht="15" x14ac:dyDescent="0.2">
      <c r="B87" s="292"/>
      <c r="C87" s="293" t="s">
        <v>280</v>
      </c>
      <c r="D87" s="365">
        <v>900000000</v>
      </c>
      <c r="E87" s="365">
        <v>2669905674.02</v>
      </c>
      <c r="F87" s="371">
        <v>3569905674.02</v>
      </c>
      <c r="G87" s="365">
        <v>3569905674</v>
      </c>
      <c r="H87" s="370">
        <v>3569905674</v>
      </c>
      <c r="I87" s="364">
        <v>1.9999980926513672E-2</v>
      </c>
      <c r="K87" s="351"/>
      <c r="L87" s="351">
        <f t="shared" si="1"/>
        <v>0</v>
      </c>
      <c r="M87" s="462"/>
    </row>
    <row r="88" spans="1:13" s="280" customFormat="1" ht="15" x14ac:dyDescent="0.25">
      <c r="A88" s="279"/>
      <c r="B88" s="295"/>
      <c r="C88" s="296" t="s">
        <v>226</v>
      </c>
      <c r="D88" s="366">
        <v>41806642000</v>
      </c>
      <c r="E88" s="366">
        <v>8455629268.6399994</v>
      </c>
      <c r="F88" s="366">
        <v>50262271268.639999</v>
      </c>
      <c r="G88" s="366">
        <v>44811545888.820007</v>
      </c>
      <c r="H88" s="366">
        <v>43848702068.080002</v>
      </c>
      <c r="I88" s="366">
        <v>5450725379.8200006</v>
      </c>
      <c r="J88" s="381"/>
      <c r="L88" s="351"/>
    </row>
    <row r="89" spans="1:13" x14ac:dyDescent="0.2">
      <c r="D89" s="367"/>
      <c r="E89" s="367"/>
      <c r="F89" s="367"/>
      <c r="G89" s="367"/>
      <c r="H89" s="367"/>
      <c r="I89" s="367"/>
      <c r="J89" s="382"/>
    </row>
    <row r="90" spans="1:13" x14ac:dyDescent="0.2">
      <c r="D90" s="2" t="s">
        <v>119</v>
      </c>
      <c r="E90" s="2" t="s">
        <v>119</v>
      </c>
      <c r="F90" s="2" t="s">
        <v>119</v>
      </c>
      <c r="G90" s="2" t="s">
        <v>119</v>
      </c>
      <c r="H90" s="2" t="s">
        <v>119</v>
      </c>
      <c r="I90" s="2" t="s">
        <v>119</v>
      </c>
      <c r="L90" s="351"/>
    </row>
    <row r="91" spans="1:13" x14ac:dyDescent="0.2">
      <c r="E91" s="455"/>
      <c r="F91" s="455"/>
      <c r="H91" s="351"/>
    </row>
    <row r="92" spans="1:13" x14ac:dyDescent="0.2">
      <c r="E92" s="411"/>
      <c r="F92" s="411"/>
      <c r="G92" s="351"/>
      <c r="H92" s="380"/>
    </row>
    <row r="93" spans="1:13" x14ac:dyDescent="0.2">
      <c r="D93" s="380"/>
      <c r="E93" s="479"/>
      <c r="F93" s="392"/>
      <c r="G93" s="380"/>
      <c r="H93" s="380"/>
    </row>
    <row r="94" spans="1:13" x14ac:dyDescent="0.2">
      <c r="E94" s="480"/>
      <c r="F94" s="392"/>
    </row>
    <row r="95" spans="1:13" x14ac:dyDescent="0.2">
      <c r="E95" s="445"/>
      <c r="F95" s="392"/>
    </row>
    <row r="96" spans="1:13" x14ac:dyDescent="0.2">
      <c r="E96" s="445"/>
      <c r="F96" s="392"/>
    </row>
    <row r="97" spans="6:7" x14ac:dyDescent="0.2">
      <c r="F97" s="392"/>
    </row>
    <row r="99" spans="6:7" x14ac:dyDescent="0.2">
      <c r="F99" s="392"/>
    </row>
    <row r="100" spans="6:7" x14ac:dyDescent="0.2">
      <c r="F100" s="453"/>
    </row>
    <row r="101" spans="6:7" x14ac:dyDescent="0.2">
      <c r="G101" s="409"/>
    </row>
    <row r="102" spans="6:7" x14ac:dyDescent="0.2">
      <c r="G102" s="409"/>
    </row>
    <row r="103" spans="6:7" x14ac:dyDescent="0.2">
      <c r="G103" s="409"/>
    </row>
    <row r="104" spans="6:7" x14ac:dyDescent="0.2">
      <c r="G104" s="409"/>
    </row>
    <row r="105" spans="6:7" x14ac:dyDescent="0.2">
      <c r="G105" s="409"/>
    </row>
    <row r="106" spans="6:7" x14ac:dyDescent="0.2">
      <c r="G106" s="409"/>
    </row>
    <row r="107" spans="6:7" x14ac:dyDescent="0.2">
      <c r="G107" s="411"/>
    </row>
    <row r="108" spans="6:7" x14ac:dyDescent="0.2">
      <c r="G108" s="410"/>
    </row>
  </sheetData>
  <mergeCells count="17">
    <mergeCell ref="B64:C64"/>
    <mergeCell ref="B68:C68"/>
    <mergeCell ref="B76:C76"/>
    <mergeCell ref="B80:C80"/>
    <mergeCell ref="I13:I14"/>
    <mergeCell ref="B16:C16"/>
    <mergeCell ref="B24:C24"/>
    <mergeCell ref="B34:C34"/>
    <mergeCell ref="B44:C44"/>
    <mergeCell ref="B54:C54"/>
    <mergeCell ref="B13:C15"/>
    <mergeCell ref="D13:H13"/>
    <mergeCell ref="B7:I7"/>
    <mergeCell ref="B8:I8"/>
    <mergeCell ref="B9:I9"/>
    <mergeCell ref="B10:I10"/>
    <mergeCell ref="B11:I11"/>
  </mergeCells>
  <pageMargins left="0.62992125984251968" right="0.70866141732283472" top="0.7" bottom="0.45" header="0.31496062992125984" footer="0.31496062992125984"/>
  <pageSetup scale="67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33"/>
  <sheetViews>
    <sheetView workbookViewId="0">
      <selection activeCell="B7" sqref="B7:I90"/>
    </sheetView>
  </sheetViews>
  <sheetFormatPr baseColWidth="10" defaultRowHeight="14.25" x14ac:dyDescent="0.2"/>
  <cols>
    <col min="1" max="1" width="2.5703125" style="3" customWidth="1"/>
    <col min="2" max="2" width="2" style="252" customWidth="1"/>
    <col min="3" max="3" width="45.85546875" style="252" customWidth="1"/>
    <col min="4" max="4" width="19.42578125" style="252" bestFit="1" customWidth="1"/>
    <col min="5" max="5" width="18.42578125" style="252" bestFit="1" customWidth="1"/>
    <col min="6" max="6" width="19.42578125" style="252" bestFit="1" customWidth="1"/>
    <col min="7" max="7" width="20" style="252" bestFit="1" customWidth="1"/>
    <col min="8" max="8" width="23.28515625" style="252" bestFit="1" customWidth="1"/>
    <col min="9" max="9" width="19.42578125" style="252" bestFit="1" customWidth="1"/>
    <col min="10" max="10" width="4" style="3" customWidth="1"/>
    <col min="11" max="16384" width="11.42578125" style="252"/>
  </cols>
  <sheetData>
    <row r="7" spans="2:9" s="3" customFormat="1" x14ac:dyDescent="0.2"/>
    <row r="8" spans="2:9" ht="15" x14ac:dyDescent="0.25">
      <c r="B8" s="571" t="s">
        <v>705</v>
      </c>
      <c r="C8" s="572"/>
      <c r="D8" s="572"/>
      <c r="E8" s="572"/>
      <c r="F8" s="572"/>
      <c r="G8" s="572"/>
      <c r="H8" s="572"/>
      <c r="I8" s="573"/>
    </row>
    <row r="9" spans="2:9" ht="15" x14ac:dyDescent="0.25">
      <c r="B9" s="574" t="s">
        <v>375</v>
      </c>
      <c r="C9" s="575"/>
      <c r="D9" s="575"/>
      <c r="E9" s="575"/>
      <c r="F9" s="575"/>
      <c r="G9" s="575"/>
      <c r="H9" s="575"/>
      <c r="I9" s="576"/>
    </row>
    <row r="10" spans="2:9" ht="15" x14ac:dyDescent="0.25">
      <c r="B10" s="574" t="s">
        <v>217</v>
      </c>
      <c r="C10" s="575"/>
      <c r="D10" s="575"/>
      <c r="E10" s="575"/>
      <c r="F10" s="575"/>
      <c r="G10" s="575"/>
      <c r="H10" s="575"/>
      <c r="I10" s="576"/>
    </row>
    <row r="11" spans="2:9" ht="15" x14ac:dyDescent="0.25">
      <c r="B11" s="574" t="s">
        <v>227</v>
      </c>
      <c r="C11" s="575"/>
      <c r="D11" s="575"/>
      <c r="E11" s="575"/>
      <c r="F11" s="575"/>
      <c r="G11" s="575"/>
      <c r="H11" s="575"/>
      <c r="I11" s="576"/>
    </row>
    <row r="12" spans="2:9" ht="15" x14ac:dyDescent="0.25">
      <c r="B12" s="577" t="s">
        <v>637</v>
      </c>
      <c r="C12" s="578"/>
      <c r="D12" s="578"/>
      <c r="E12" s="578"/>
      <c r="F12" s="578"/>
      <c r="G12" s="578"/>
      <c r="H12" s="578"/>
      <c r="I12" s="579"/>
    </row>
    <row r="13" spans="2:9" s="3" customFormat="1" x14ac:dyDescent="0.2"/>
    <row r="14" spans="2:9" ht="15" x14ac:dyDescent="0.2">
      <c r="B14" s="596" t="s">
        <v>61</v>
      </c>
      <c r="C14" s="597"/>
      <c r="D14" s="593" t="s">
        <v>228</v>
      </c>
      <c r="E14" s="593"/>
      <c r="F14" s="593"/>
      <c r="G14" s="593"/>
      <c r="H14" s="593"/>
      <c r="I14" s="593" t="s">
        <v>220</v>
      </c>
    </row>
    <row r="15" spans="2:9" ht="30" x14ac:dyDescent="0.2">
      <c r="B15" s="598"/>
      <c r="C15" s="599"/>
      <c r="D15" s="284" t="s">
        <v>221</v>
      </c>
      <c r="E15" s="284" t="s">
        <v>222</v>
      </c>
      <c r="F15" s="284" t="s">
        <v>196</v>
      </c>
      <c r="G15" s="284" t="s">
        <v>197</v>
      </c>
      <c r="H15" s="284" t="s">
        <v>223</v>
      </c>
      <c r="I15" s="593"/>
    </row>
    <row r="16" spans="2:9" ht="15" x14ac:dyDescent="0.2">
      <c r="B16" s="600"/>
      <c r="C16" s="601"/>
      <c r="D16" s="284">
        <v>1</v>
      </c>
      <c r="E16" s="284">
        <v>2</v>
      </c>
      <c r="F16" s="284" t="s">
        <v>224</v>
      </c>
      <c r="G16" s="284">
        <v>4</v>
      </c>
      <c r="H16" s="284">
        <v>5</v>
      </c>
      <c r="I16" s="284" t="s">
        <v>225</v>
      </c>
    </row>
    <row r="17" spans="1:10" x14ac:dyDescent="0.2">
      <c r="B17" s="297"/>
      <c r="C17" s="298"/>
      <c r="D17" s="299"/>
      <c r="E17" s="299"/>
      <c r="F17" s="299"/>
      <c r="G17" s="299"/>
      <c r="H17" s="299"/>
      <c r="I17" s="299"/>
    </row>
    <row r="18" spans="1:10" ht="15" x14ac:dyDescent="0.2">
      <c r="B18" s="285"/>
      <c r="C18" s="300" t="s">
        <v>229</v>
      </c>
      <c r="D18" s="365">
        <v>16125447000</v>
      </c>
      <c r="E18" s="365">
        <v>2035609613.8</v>
      </c>
      <c r="F18" s="365">
        <v>18161056613.799999</v>
      </c>
      <c r="G18" s="365">
        <v>18160116066.77</v>
      </c>
      <c r="H18" s="365">
        <v>17793742151.93</v>
      </c>
      <c r="I18" s="365">
        <v>940547.0299987793</v>
      </c>
    </row>
    <row r="19" spans="1:10" x14ac:dyDescent="0.2">
      <c r="B19" s="285"/>
      <c r="C19" s="286"/>
      <c r="D19" s="365"/>
      <c r="E19" s="365"/>
      <c r="F19" s="365"/>
      <c r="G19" s="365"/>
      <c r="H19" s="365"/>
      <c r="I19" s="385"/>
    </row>
    <row r="20" spans="1:10" ht="15" x14ac:dyDescent="0.2">
      <c r="B20" s="301"/>
      <c r="C20" s="300" t="s">
        <v>230</v>
      </c>
      <c r="D20" s="365">
        <v>25028523000</v>
      </c>
      <c r="E20" s="365">
        <v>6531575597.0300007</v>
      </c>
      <c r="F20" s="365">
        <v>31560098597.029999</v>
      </c>
      <c r="G20" s="365">
        <v>26110313763.810001</v>
      </c>
      <c r="H20" s="365">
        <v>25513843857.91</v>
      </c>
      <c r="I20" s="365">
        <v>5449784833.2199974</v>
      </c>
    </row>
    <row r="21" spans="1:10" x14ac:dyDescent="0.2">
      <c r="B21" s="285"/>
      <c r="C21" s="286"/>
      <c r="D21" s="365"/>
      <c r="E21" s="365"/>
      <c r="F21" s="365"/>
      <c r="G21" s="365"/>
      <c r="H21" s="365"/>
      <c r="I21" s="365"/>
    </row>
    <row r="22" spans="1:10" ht="30" x14ac:dyDescent="0.2">
      <c r="B22" s="301"/>
      <c r="C22" s="300" t="s">
        <v>231</v>
      </c>
      <c r="D22" s="365">
        <v>652672000</v>
      </c>
      <c r="E22" s="365">
        <v>-111555942.19000006</v>
      </c>
      <c r="F22" s="365">
        <v>541116057.80999994</v>
      </c>
      <c r="G22" s="365">
        <v>541116058.24000001</v>
      </c>
      <c r="H22" s="365">
        <v>541116058.24000001</v>
      </c>
      <c r="I22" s="365">
        <v>-0.43000006675720215</v>
      </c>
    </row>
    <row r="23" spans="1:10" ht="15" x14ac:dyDescent="0.2">
      <c r="B23" s="302"/>
      <c r="C23" s="303"/>
      <c r="D23" s="383"/>
      <c r="E23" s="383"/>
      <c r="F23" s="383"/>
      <c r="G23" s="383"/>
      <c r="H23" s="383"/>
      <c r="I23" s="386"/>
    </row>
    <row r="24" spans="1:10" s="280" customFormat="1" ht="15" x14ac:dyDescent="0.25">
      <c r="A24" s="279"/>
      <c r="B24" s="302"/>
      <c r="C24" s="303" t="s">
        <v>226</v>
      </c>
      <c r="D24" s="384">
        <v>41806642000</v>
      </c>
      <c r="E24" s="384">
        <v>8455629268.6400013</v>
      </c>
      <c r="F24" s="384">
        <v>50262271268.639999</v>
      </c>
      <c r="G24" s="384">
        <v>44811545888.82</v>
      </c>
      <c r="H24" s="384">
        <v>43848702068.079994</v>
      </c>
      <c r="I24" s="384">
        <v>5450725379.8199959</v>
      </c>
      <c r="J24" s="279"/>
    </row>
    <row r="25" spans="1:10" s="3" customFormat="1" x14ac:dyDescent="0.2"/>
    <row r="27" spans="1:10" x14ac:dyDescent="0.2">
      <c r="D27" s="2" t="s">
        <v>119</v>
      </c>
      <c r="E27" s="2" t="s">
        <v>119</v>
      </c>
      <c r="F27" s="2" t="s">
        <v>119</v>
      </c>
      <c r="G27" s="2" t="s">
        <v>119</v>
      </c>
      <c r="H27" s="2" t="s">
        <v>119</v>
      </c>
      <c r="I27" s="2" t="s">
        <v>119</v>
      </c>
    </row>
    <row r="28" spans="1:10" x14ac:dyDescent="0.2">
      <c r="E28" s="351"/>
      <c r="G28" s="351"/>
    </row>
    <row r="29" spans="1:10" x14ac:dyDescent="0.2">
      <c r="E29" s="351"/>
      <c r="H29" s="363"/>
    </row>
    <row r="30" spans="1:10" x14ac:dyDescent="0.2">
      <c r="H30" s="392"/>
    </row>
    <row r="32" spans="1:10" x14ac:dyDescent="0.2">
      <c r="E32" s="380"/>
    </row>
    <row r="33" spans="8:8" x14ac:dyDescent="0.2">
      <c r="H33" s="393"/>
    </row>
  </sheetData>
  <mergeCells count="8">
    <mergeCell ref="B14:C16"/>
    <mergeCell ref="D14:H14"/>
    <mergeCell ref="I14:I15"/>
    <mergeCell ref="B8:I8"/>
    <mergeCell ref="B9:I9"/>
    <mergeCell ref="B10:I10"/>
    <mergeCell ref="B11:I11"/>
    <mergeCell ref="B12:I12"/>
  </mergeCells>
  <pageMargins left="0.7" right="0.7" top="0.64" bottom="0.75" header="0.3" footer="0.3"/>
  <pageSetup scale="7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O87"/>
  <sheetViews>
    <sheetView workbookViewId="0">
      <selection activeCell="B7" sqref="B7:I90"/>
    </sheetView>
  </sheetViews>
  <sheetFormatPr baseColWidth="10" defaultRowHeight="14.25" x14ac:dyDescent="0.2"/>
  <cols>
    <col min="1" max="1" width="1.85546875" style="3" customWidth="1"/>
    <col min="2" max="2" width="4.5703125" style="307" customWidth="1"/>
    <col min="3" max="3" width="64" style="252" customWidth="1"/>
    <col min="4" max="9" width="20.42578125" style="252" customWidth="1"/>
    <col min="10" max="10" width="3.28515625" style="3" customWidth="1"/>
    <col min="11" max="11" width="11.42578125" style="252"/>
    <col min="12" max="12" width="13.42578125" style="252" bestFit="1" customWidth="1"/>
    <col min="13" max="13" width="15.5703125" style="252" bestFit="1" customWidth="1"/>
    <col min="14" max="16384" width="11.42578125" style="252"/>
  </cols>
  <sheetData>
    <row r="7" spans="2:9" s="3" customFormat="1" ht="8.25" customHeight="1" x14ac:dyDescent="0.2"/>
    <row r="8" spans="2:9" ht="15" x14ac:dyDescent="0.25">
      <c r="B8" s="571" t="s">
        <v>705</v>
      </c>
      <c r="C8" s="572"/>
      <c r="D8" s="572"/>
      <c r="E8" s="572"/>
      <c r="F8" s="572"/>
      <c r="G8" s="572"/>
      <c r="H8" s="572"/>
      <c r="I8" s="573"/>
    </row>
    <row r="9" spans="2:9" ht="15" x14ac:dyDescent="0.25">
      <c r="B9" s="574" t="s">
        <v>375</v>
      </c>
      <c r="C9" s="575"/>
      <c r="D9" s="575"/>
      <c r="E9" s="575"/>
      <c r="F9" s="575"/>
      <c r="G9" s="575"/>
      <c r="H9" s="575"/>
      <c r="I9" s="576"/>
    </row>
    <row r="10" spans="2:9" ht="15" x14ac:dyDescent="0.25">
      <c r="B10" s="574" t="s">
        <v>217</v>
      </c>
      <c r="C10" s="575"/>
      <c r="D10" s="575"/>
      <c r="E10" s="575"/>
      <c r="F10" s="575"/>
      <c r="G10" s="575"/>
      <c r="H10" s="575"/>
      <c r="I10" s="576"/>
    </row>
    <row r="11" spans="2:9" ht="15" x14ac:dyDescent="0.25">
      <c r="B11" s="574" t="s">
        <v>281</v>
      </c>
      <c r="C11" s="575"/>
      <c r="D11" s="575"/>
      <c r="E11" s="575"/>
      <c r="F11" s="575"/>
      <c r="G11" s="575"/>
      <c r="H11" s="575"/>
      <c r="I11" s="576"/>
    </row>
    <row r="12" spans="2:9" ht="15" x14ac:dyDescent="0.25">
      <c r="B12" s="577" t="s">
        <v>637</v>
      </c>
      <c r="C12" s="578"/>
      <c r="D12" s="578"/>
      <c r="E12" s="578"/>
      <c r="F12" s="578"/>
      <c r="G12" s="578"/>
      <c r="H12" s="578"/>
      <c r="I12" s="579"/>
    </row>
    <row r="13" spans="2:9" s="3" customFormat="1" ht="9" customHeight="1" x14ac:dyDescent="0.2"/>
    <row r="14" spans="2:9" ht="15" x14ac:dyDescent="0.2">
      <c r="B14" s="592" t="s">
        <v>61</v>
      </c>
      <c r="C14" s="592"/>
      <c r="D14" s="593" t="s">
        <v>219</v>
      </c>
      <c r="E14" s="593"/>
      <c r="F14" s="593"/>
      <c r="G14" s="593"/>
      <c r="H14" s="593"/>
      <c r="I14" s="593" t="s">
        <v>220</v>
      </c>
    </row>
    <row r="15" spans="2:9" ht="30" x14ac:dyDescent="0.2">
      <c r="B15" s="592"/>
      <c r="C15" s="592"/>
      <c r="D15" s="284" t="s">
        <v>221</v>
      </c>
      <c r="E15" s="284" t="s">
        <v>222</v>
      </c>
      <c r="F15" s="284" t="s">
        <v>196</v>
      </c>
      <c r="G15" s="284" t="s">
        <v>197</v>
      </c>
      <c r="H15" s="284" t="s">
        <v>223</v>
      </c>
      <c r="I15" s="593"/>
    </row>
    <row r="16" spans="2:9" ht="15" x14ac:dyDescent="0.2">
      <c r="B16" s="592"/>
      <c r="C16" s="592"/>
      <c r="D16" s="284">
        <v>1</v>
      </c>
      <c r="E16" s="284">
        <v>2</v>
      </c>
      <c r="F16" s="284" t="s">
        <v>224</v>
      </c>
      <c r="G16" s="284">
        <v>4</v>
      </c>
      <c r="H16" s="284">
        <v>5</v>
      </c>
      <c r="I16" s="284" t="s">
        <v>225</v>
      </c>
    </row>
    <row r="17" spans="1:12" ht="3" customHeight="1" x14ac:dyDescent="0.2">
      <c r="B17" s="308"/>
      <c r="C17" s="298"/>
      <c r="D17" s="299"/>
      <c r="E17" s="299"/>
      <c r="F17" s="299"/>
      <c r="G17" s="299"/>
      <c r="H17" s="299"/>
      <c r="I17" s="299"/>
    </row>
    <row r="18" spans="1:12" s="304" customFormat="1" ht="15" x14ac:dyDescent="0.25">
      <c r="A18" s="68"/>
      <c r="B18" s="602" t="s">
        <v>282</v>
      </c>
      <c r="C18" s="603"/>
      <c r="D18" s="387">
        <v>5336426000</v>
      </c>
      <c r="E18" s="387">
        <v>3910973618.5700002</v>
      </c>
      <c r="F18" s="387">
        <v>9247399618.5700016</v>
      </c>
      <c r="G18" s="387">
        <v>7636501506.3800001</v>
      </c>
      <c r="H18" s="387">
        <v>7310816404.2699995</v>
      </c>
      <c r="I18" s="387">
        <v>1610898112.1900003</v>
      </c>
      <c r="J18" s="68"/>
    </row>
    <row r="19" spans="1:12" s="304" customFormat="1" ht="15" x14ac:dyDescent="0.25">
      <c r="A19" s="68"/>
      <c r="B19" s="309"/>
      <c r="C19" s="310" t="s">
        <v>283</v>
      </c>
      <c r="D19" s="373">
        <v>238679000</v>
      </c>
      <c r="E19" s="373">
        <v>39505089.449999988</v>
      </c>
      <c r="F19" s="387">
        <v>278184089.44999999</v>
      </c>
      <c r="G19" s="373">
        <v>277277371.85000002</v>
      </c>
      <c r="H19" s="373">
        <v>276364659.35000002</v>
      </c>
      <c r="I19" s="373">
        <v>906717.59999996424</v>
      </c>
      <c r="J19" s="68"/>
      <c r="L19" s="446"/>
    </row>
    <row r="20" spans="1:12" s="304" customFormat="1" ht="15" x14ac:dyDescent="0.25">
      <c r="A20" s="68"/>
      <c r="B20" s="309"/>
      <c r="C20" s="310" t="s">
        <v>284</v>
      </c>
      <c r="D20" s="373">
        <v>1207645000</v>
      </c>
      <c r="E20" s="373">
        <v>128078365.9000001</v>
      </c>
      <c r="F20" s="387">
        <v>1335723365.9000001</v>
      </c>
      <c r="G20" s="373">
        <v>1239739674.73</v>
      </c>
      <c r="H20" s="373">
        <v>1208344299.79</v>
      </c>
      <c r="I20" s="373">
        <v>95983691.170000076</v>
      </c>
      <c r="J20" s="68"/>
      <c r="L20" s="446"/>
    </row>
    <row r="21" spans="1:12" s="304" customFormat="1" ht="15" x14ac:dyDescent="0.25">
      <c r="A21" s="68"/>
      <c r="B21" s="309"/>
      <c r="C21" s="310" t="s">
        <v>285</v>
      </c>
      <c r="D21" s="373">
        <v>750218000</v>
      </c>
      <c r="E21" s="373">
        <v>227393204.24000001</v>
      </c>
      <c r="F21" s="387">
        <v>977611204.24000001</v>
      </c>
      <c r="G21" s="373">
        <v>893766920.90999997</v>
      </c>
      <c r="H21" s="373">
        <v>778042978.69000006</v>
      </c>
      <c r="I21" s="373">
        <v>83844283.330000043</v>
      </c>
      <c r="J21" s="68"/>
      <c r="L21" s="446"/>
    </row>
    <row r="22" spans="1:12" s="304" customFormat="1" ht="15" x14ac:dyDescent="0.25">
      <c r="A22" s="68"/>
      <c r="B22" s="309"/>
      <c r="C22" s="310" t="s">
        <v>286</v>
      </c>
      <c r="D22" s="379">
        <v>0</v>
      </c>
      <c r="E22" s="373">
        <v>0</v>
      </c>
      <c r="F22" s="398">
        <v>0</v>
      </c>
      <c r="G22" s="379">
        <v>0</v>
      </c>
      <c r="H22" s="379">
        <v>0</v>
      </c>
      <c r="I22" s="379">
        <v>0</v>
      </c>
      <c r="J22" s="68"/>
      <c r="L22" s="446"/>
    </row>
    <row r="23" spans="1:12" s="304" customFormat="1" ht="15" x14ac:dyDescent="0.25">
      <c r="A23" s="68"/>
      <c r="B23" s="309"/>
      <c r="C23" s="310" t="s">
        <v>287</v>
      </c>
      <c r="D23" s="373">
        <v>2392046000</v>
      </c>
      <c r="E23" s="373">
        <v>2597511478.5900002</v>
      </c>
      <c r="F23" s="387">
        <v>4989557478.5900002</v>
      </c>
      <c r="G23" s="373">
        <v>4054224563.9400001</v>
      </c>
      <c r="H23" s="373">
        <v>3951835267.8800001</v>
      </c>
      <c r="I23" s="373">
        <v>935332914.6500001</v>
      </c>
      <c r="J23" s="68"/>
      <c r="L23" s="446"/>
    </row>
    <row r="24" spans="1:12" s="304" customFormat="1" ht="15" x14ac:dyDescent="0.25">
      <c r="A24" s="68"/>
      <c r="B24" s="309"/>
      <c r="C24" s="310" t="s">
        <v>288</v>
      </c>
      <c r="D24" s="373">
        <v>684231000</v>
      </c>
      <c r="E24" s="373">
        <v>-684231000</v>
      </c>
      <c r="F24" s="387">
        <v>0</v>
      </c>
      <c r="G24" s="379">
        <v>0</v>
      </c>
      <c r="H24" s="379">
        <v>0</v>
      </c>
      <c r="I24" s="373">
        <v>0</v>
      </c>
      <c r="J24" s="68"/>
      <c r="L24" s="446"/>
    </row>
    <row r="25" spans="1:12" s="304" customFormat="1" ht="15" x14ac:dyDescent="0.25">
      <c r="A25" s="68"/>
      <c r="B25" s="309"/>
      <c r="C25" s="310" t="s">
        <v>289</v>
      </c>
      <c r="D25" s="379">
        <v>0</v>
      </c>
      <c r="E25" s="373">
        <v>1600617979.79</v>
      </c>
      <c r="F25" s="398">
        <v>1600617979.79</v>
      </c>
      <c r="G25" s="379">
        <v>1106928997.55</v>
      </c>
      <c r="H25" s="379">
        <v>1032298257.78</v>
      </c>
      <c r="I25" s="373">
        <v>493688982.24000001</v>
      </c>
      <c r="J25" s="68"/>
      <c r="L25" s="446"/>
    </row>
    <row r="26" spans="1:12" s="304" customFormat="1" ht="15" x14ac:dyDescent="0.25">
      <c r="A26" s="68"/>
      <c r="B26" s="309"/>
      <c r="C26" s="310" t="s">
        <v>256</v>
      </c>
      <c r="D26" s="373">
        <v>63607000</v>
      </c>
      <c r="E26" s="373">
        <v>2098500.6000000015</v>
      </c>
      <c r="F26" s="387">
        <v>65705500.600000001</v>
      </c>
      <c r="G26" s="373">
        <v>64563977.399999999</v>
      </c>
      <c r="H26" s="373">
        <v>63930940.780000001</v>
      </c>
      <c r="I26" s="373">
        <v>1141523.200000003</v>
      </c>
      <c r="J26" s="68"/>
      <c r="L26" s="446"/>
    </row>
    <row r="27" spans="1:12" s="304" customFormat="1" ht="4.5" customHeight="1" x14ac:dyDescent="0.25">
      <c r="A27" s="68"/>
      <c r="B27" s="309"/>
      <c r="C27" s="310"/>
      <c r="D27" s="373"/>
      <c r="E27" s="373"/>
      <c r="F27" s="387"/>
      <c r="G27" s="373"/>
      <c r="H27" s="373"/>
      <c r="I27" s="377"/>
      <c r="J27" s="68"/>
      <c r="L27" s="446"/>
    </row>
    <row r="28" spans="1:12" s="306" customFormat="1" ht="15" x14ac:dyDescent="0.25">
      <c r="A28" s="305"/>
      <c r="B28" s="602" t="s">
        <v>290</v>
      </c>
      <c r="C28" s="603"/>
      <c r="D28" s="387">
        <v>23471877000</v>
      </c>
      <c r="E28" s="387">
        <v>2484772219.9800024</v>
      </c>
      <c r="F28" s="387">
        <v>25956649219.980003</v>
      </c>
      <c r="G28" s="387">
        <v>23021389189.659996</v>
      </c>
      <c r="H28" s="387">
        <v>22799108715.110004</v>
      </c>
      <c r="I28" s="387">
        <v>2935260030.3200073</v>
      </c>
      <c r="J28" s="305"/>
      <c r="L28" s="446"/>
    </row>
    <row r="29" spans="1:12" s="304" customFormat="1" ht="15" x14ac:dyDescent="0.25">
      <c r="A29" s="68"/>
      <c r="B29" s="309"/>
      <c r="C29" s="310" t="s">
        <v>291</v>
      </c>
      <c r="D29" s="388">
        <v>137774000</v>
      </c>
      <c r="E29" s="373">
        <v>217189204.04000002</v>
      </c>
      <c r="F29" s="387">
        <v>354963204.04000002</v>
      </c>
      <c r="G29" s="379">
        <v>189612296.44999999</v>
      </c>
      <c r="H29" s="388">
        <v>170319484.56</v>
      </c>
      <c r="I29" s="388">
        <v>165350907.59000003</v>
      </c>
      <c r="J29" s="68"/>
      <c r="L29" s="446"/>
    </row>
    <row r="30" spans="1:12" s="304" customFormat="1" ht="15" x14ac:dyDescent="0.25">
      <c r="A30" s="68"/>
      <c r="B30" s="309"/>
      <c r="C30" s="310" t="s">
        <v>292</v>
      </c>
      <c r="D30" s="388">
        <v>212541000</v>
      </c>
      <c r="E30" s="373">
        <v>169603470.41000003</v>
      </c>
      <c r="F30" s="387">
        <v>382144470.41000003</v>
      </c>
      <c r="G30" s="379">
        <v>225638861.53</v>
      </c>
      <c r="H30" s="388">
        <v>216575405</v>
      </c>
      <c r="I30" s="388">
        <v>156505608.88000003</v>
      </c>
      <c r="J30" s="68"/>
      <c r="L30" s="446"/>
    </row>
    <row r="31" spans="1:12" s="304" customFormat="1" ht="15" x14ac:dyDescent="0.25">
      <c r="A31" s="68"/>
      <c r="B31" s="309"/>
      <c r="C31" s="310" t="s">
        <v>293</v>
      </c>
      <c r="D31" s="388">
        <v>2681579000</v>
      </c>
      <c r="E31" s="373">
        <v>140130333.05000019</v>
      </c>
      <c r="F31" s="387">
        <v>2821709333.0500002</v>
      </c>
      <c r="G31" s="379">
        <v>2272627832.4099998</v>
      </c>
      <c r="H31" s="388">
        <v>2232168196.8899999</v>
      </c>
      <c r="I31" s="388">
        <v>549081500.64000034</v>
      </c>
      <c r="J31" s="68"/>
      <c r="L31" s="446"/>
    </row>
    <row r="32" spans="1:12" s="304" customFormat="1" ht="15" x14ac:dyDescent="0.25">
      <c r="A32" s="68"/>
      <c r="B32" s="309"/>
      <c r="C32" s="310" t="s">
        <v>294</v>
      </c>
      <c r="D32" s="388">
        <v>559913000</v>
      </c>
      <c r="E32" s="373">
        <v>163631494.63</v>
      </c>
      <c r="F32" s="387">
        <v>723544494.63</v>
      </c>
      <c r="G32" s="379">
        <v>483798154.08999997</v>
      </c>
      <c r="H32" s="388">
        <v>456359638.19999999</v>
      </c>
      <c r="I32" s="388">
        <v>239746340.54000002</v>
      </c>
      <c r="J32" s="68"/>
      <c r="L32" s="446"/>
    </row>
    <row r="33" spans="1:13" s="304" customFormat="1" ht="15" x14ac:dyDescent="0.25">
      <c r="A33" s="68"/>
      <c r="B33" s="309"/>
      <c r="C33" s="310" t="s">
        <v>295</v>
      </c>
      <c r="D33" s="388">
        <v>18195681000</v>
      </c>
      <c r="E33" s="373">
        <v>1318564684.5100021</v>
      </c>
      <c r="F33" s="387">
        <v>19514245684.510002</v>
      </c>
      <c r="G33" s="379">
        <v>18164261832.32</v>
      </c>
      <c r="H33" s="388">
        <v>18118857439.93</v>
      </c>
      <c r="I33" s="388">
        <v>1349983852.1900024</v>
      </c>
      <c r="J33" s="68"/>
      <c r="L33" s="446"/>
    </row>
    <row r="34" spans="1:13" s="304" customFormat="1" ht="15" x14ac:dyDescent="0.25">
      <c r="A34" s="68"/>
      <c r="B34" s="309"/>
      <c r="C34" s="310" t="s">
        <v>296</v>
      </c>
      <c r="D34" s="388">
        <v>1182038000</v>
      </c>
      <c r="E34" s="373">
        <v>-1125855654.01</v>
      </c>
      <c r="F34" s="387">
        <v>56182345.990000002</v>
      </c>
      <c r="G34" s="379">
        <v>52351677.439999998</v>
      </c>
      <c r="H34" s="388">
        <v>37683847.079999998</v>
      </c>
      <c r="I34" s="388">
        <v>3830668.5500000045</v>
      </c>
      <c r="J34" s="68"/>
      <c r="L34" s="446"/>
    </row>
    <row r="35" spans="1:13" s="304" customFormat="1" ht="15" x14ac:dyDescent="0.25">
      <c r="A35" s="68"/>
      <c r="B35" s="309"/>
      <c r="C35" s="310" t="s">
        <v>297</v>
      </c>
      <c r="D35" s="388">
        <v>502351000</v>
      </c>
      <c r="E35" s="373">
        <v>1601508687.3499999</v>
      </c>
      <c r="F35" s="387">
        <v>2103859687.3499999</v>
      </c>
      <c r="G35" s="379">
        <v>1633098535.4200001</v>
      </c>
      <c r="H35" s="388">
        <v>1567144703.45</v>
      </c>
      <c r="I35" s="388">
        <v>470761151.92999983</v>
      </c>
      <c r="J35" s="68"/>
      <c r="L35" s="446"/>
      <c r="M35" s="464"/>
    </row>
    <row r="36" spans="1:13" s="304" customFormat="1" ht="4.5" customHeight="1" x14ac:dyDescent="0.25">
      <c r="A36" s="68"/>
      <c r="B36" s="309"/>
      <c r="C36" s="310"/>
      <c r="D36" s="388"/>
      <c r="E36" s="388"/>
      <c r="F36" s="387"/>
      <c r="G36" s="388"/>
      <c r="H36" s="388"/>
      <c r="I36" s="394"/>
      <c r="J36" s="68"/>
      <c r="L36" s="446"/>
    </row>
    <row r="37" spans="1:13" s="306" customFormat="1" ht="15" x14ac:dyDescent="0.25">
      <c r="A37" s="305"/>
      <c r="B37" s="602" t="s">
        <v>298</v>
      </c>
      <c r="C37" s="603"/>
      <c r="D37" s="389">
        <v>3766959000</v>
      </c>
      <c r="E37" s="389">
        <v>-703378392.70999992</v>
      </c>
      <c r="F37" s="387">
        <v>3063580607.29</v>
      </c>
      <c r="G37" s="389">
        <v>2210498786.5899997</v>
      </c>
      <c r="H37" s="389">
        <v>1902168733.4300003</v>
      </c>
      <c r="I37" s="389">
        <v>853081820.70000029</v>
      </c>
      <c r="J37" s="305"/>
      <c r="L37" s="446"/>
    </row>
    <row r="38" spans="1:13" s="304" customFormat="1" ht="15" x14ac:dyDescent="0.25">
      <c r="A38" s="68"/>
      <c r="B38" s="309"/>
      <c r="C38" s="310" t="s">
        <v>299</v>
      </c>
      <c r="D38" s="388">
        <v>490685000</v>
      </c>
      <c r="E38" s="373">
        <v>117257159.29999995</v>
      </c>
      <c r="F38" s="387">
        <v>607942159.29999995</v>
      </c>
      <c r="G38" s="379">
        <v>351850725.25</v>
      </c>
      <c r="H38" s="388">
        <v>318780172.18000001</v>
      </c>
      <c r="I38" s="388">
        <v>256091434.04999995</v>
      </c>
      <c r="J38" s="68"/>
      <c r="L38" s="446"/>
    </row>
    <row r="39" spans="1:13" s="304" customFormat="1" ht="15" x14ac:dyDescent="0.25">
      <c r="A39" s="68"/>
      <c r="B39" s="309"/>
      <c r="C39" s="310" t="s">
        <v>300</v>
      </c>
      <c r="D39" s="388">
        <v>442371000</v>
      </c>
      <c r="E39" s="373">
        <v>24121585.25999999</v>
      </c>
      <c r="F39" s="387">
        <v>466492585.25999999</v>
      </c>
      <c r="G39" s="379">
        <v>133173772.64</v>
      </c>
      <c r="H39" s="388">
        <v>133086272</v>
      </c>
      <c r="I39" s="388">
        <v>333318812.62</v>
      </c>
      <c r="J39" s="68"/>
      <c r="L39" s="446"/>
    </row>
    <row r="40" spans="1:13" s="304" customFormat="1" ht="15" x14ac:dyDescent="0.25">
      <c r="A40" s="68"/>
      <c r="B40" s="309"/>
      <c r="C40" s="310" t="s">
        <v>301</v>
      </c>
      <c r="D40" s="379">
        <v>0</v>
      </c>
      <c r="E40" s="373">
        <v>0</v>
      </c>
      <c r="F40" s="387">
        <v>0</v>
      </c>
      <c r="G40" s="379">
        <v>0</v>
      </c>
      <c r="H40" s="379">
        <v>0</v>
      </c>
      <c r="I40" s="379">
        <v>0</v>
      </c>
      <c r="J40" s="68"/>
      <c r="L40" s="446"/>
    </row>
    <row r="41" spans="1:13" s="304" customFormat="1" ht="15" x14ac:dyDescent="0.25">
      <c r="A41" s="68"/>
      <c r="B41" s="309"/>
      <c r="C41" s="310" t="s">
        <v>302</v>
      </c>
      <c r="D41" s="388">
        <v>2624516000</v>
      </c>
      <c r="E41" s="373">
        <v>-837624107.0999999</v>
      </c>
      <c r="F41" s="387">
        <v>1786891892.9000001</v>
      </c>
      <c r="G41" s="379">
        <v>1614586026.5</v>
      </c>
      <c r="H41" s="388">
        <v>1340766997.48</v>
      </c>
      <c r="I41" s="388">
        <v>172305866.4000001</v>
      </c>
      <c r="J41" s="68"/>
      <c r="L41" s="446"/>
    </row>
    <row r="42" spans="1:13" s="304" customFormat="1" ht="15" x14ac:dyDescent="0.25">
      <c r="A42" s="68"/>
      <c r="B42" s="309"/>
      <c r="C42" s="310" t="s">
        <v>303</v>
      </c>
      <c r="D42" s="397">
        <v>0</v>
      </c>
      <c r="E42" s="373">
        <v>0</v>
      </c>
      <c r="F42" s="387">
        <v>0</v>
      </c>
      <c r="G42" s="379">
        <v>0</v>
      </c>
      <c r="H42" s="397">
        <v>0</v>
      </c>
      <c r="I42" s="397">
        <v>0</v>
      </c>
      <c r="J42" s="68"/>
      <c r="L42" s="446"/>
    </row>
    <row r="43" spans="1:13" s="304" customFormat="1" ht="15" x14ac:dyDescent="0.25">
      <c r="A43" s="68"/>
      <c r="B43" s="309"/>
      <c r="C43" s="310" t="s">
        <v>304</v>
      </c>
      <c r="D43" s="397">
        <v>0</v>
      </c>
      <c r="E43" s="373">
        <v>0</v>
      </c>
      <c r="F43" s="387">
        <v>0</v>
      </c>
      <c r="G43" s="379">
        <v>0</v>
      </c>
      <c r="H43" s="397">
        <v>0</v>
      </c>
      <c r="I43" s="397">
        <v>0</v>
      </c>
      <c r="J43" s="68"/>
      <c r="L43" s="446"/>
    </row>
    <row r="44" spans="1:13" s="304" customFormat="1" ht="15" x14ac:dyDescent="0.25">
      <c r="A44" s="68"/>
      <c r="B44" s="309"/>
      <c r="C44" s="310" t="s">
        <v>305</v>
      </c>
      <c r="D44" s="388">
        <v>174491000</v>
      </c>
      <c r="E44" s="373">
        <v>-7167944.400000006</v>
      </c>
      <c r="F44" s="387">
        <v>167323055.59999999</v>
      </c>
      <c r="G44" s="379">
        <v>76611305.120000005</v>
      </c>
      <c r="H44" s="388">
        <v>75287136.140000001</v>
      </c>
      <c r="I44" s="388">
        <v>90711750.479999989</v>
      </c>
      <c r="J44" s="68"/>
      <c r="L44" s="446"/>
    </row>
    <row r="45" spans="1:13" s="304" customFormat="1" ht="15" x14ac:dyDescent="0.25">
      <c r="A45" s="68"/>
      <c r="B45" s="309"/>
      <c r="C45" s="310" t="s">
        <v>306</v>
      </c>
      <c r="D45" s="388">
        <v>34896000</v>
      </c>
      <c r="E45" s="373">
        <v>34914.229999996722</v>
      </c>
      <c r="F45" s="387">
        <v>34930914.229999997</v>
      </c>
      <c r="G45" s="379">
        <v>34276957.079999998</v>
      </c>
      <c r="H45" s="388">
        <v>34248155.630000003</v>
      </c>
      <c r="I45" s="388">
        <v>653957.14999999851</v>
      </c>
      <c r="J45" s="68"/>
      <c r="L45" s="446"/>
    </row>
    <row r="46" spans="1:13" s="304" customFormat="1" ht="15" x14ac:dyDescent="0.25">
      <c r="A46" s="68"/>
      <c r="B46" s="309"/>
      <c r="C46" s="310" t="s">
        <v>307</v>
      </c>
      <c r="D46" s="397">
        <v>0</v>
      </c>
      <c r="E46" s="373">
        <v>0</v>
      </c>
      <c r="F46" s="387">
        <v>0</v>
      </c>
      <c r="G46" s="379">
        <v>0</v>
      </c>
      <c r="H46" s="397">
        <v>0</v>
      </c>
      <c r="I46" s="397">
        <v>0</v>
      </c>
      <c r="J46" s="68"/>
      <c r="L46" s="446"/>
    </row>
    <row r="47" spans="1:13" s="304" customFormat="1" ht="15" x14ac:dyDescent="0.25">
      <c r="A47" s="68"/>
      <c r="B47" s="309"/>
      <c r="C47" s="310"/>
      <c r="D47" s="397"/>
      <c r="E47" s="389"/>
      <c r="F47" s="387"/>
      <c r="G47" s="397"/>
      <c r="H47" s="397"/>
      <c r="I47" s="388"/>
      <c r="J47" s="68"/>
      <c r="L47" s="446"/>
    </row>
    <row r="48" spans="1:13" s="306" customFormat="1" ht="15" x14ac:dyDescent="0.25">
      <c r="A48" s="305"/>
      <c r="B48" s="602" t="s">
        <v>308</v>
      </c>
      <c r="C48" s="603"/>
      <c r="D48" s="389">
        <v>9231380000</v>
      </c>
      <c r="E48" s="389">
        <v>2763261822.8000002</v>
      </c>
      <c r="F48" s="387">
        <v>11994641822.799999</v>
      </c>
      <c r="G48" s="389">
        <v>11943156406.190001</v>
      </c>
      <c r="H48" s="389">
        <v>11836608215.27</v>
      </c>
      <c r="I48" s="389">
        <v>51485416.609998703</v>
      </c>
      <c r="J48" s="305"/>
      <c r="L48" s="446"/>
    </row>
    <row r="49" spans="1:15" s="304" customFormat="1" ht="28.5" x14ac:dyDescent="0.25">
      <c r="A49" s="68"/>
      <c r="B49" s="309"/>
      <c r="C49" s="310" t="s">
        <v>309</v>
      </c>
      <c r="D49" s="388">
        <v>3263016000</v>
      </c>
      <c r="E49" s="373">
        <v>8370294.3200001717</v>
      </c>
      <c r="F49" s="387">
        <v>3271386294.3200002</v>
      </c>
      <c r="G49" s="379">
        <v>3271386294.1900005</v>
      </c>
      <c r="H49" s="379">
        <v>3271386294.1900005</v>
      </c>
      <c r="I49" s="379">
        <v>0.12999963760375977</v>
      </c>
      <c r="J49" s="68"/>
      <c r="L49" s="446"/>
    </row>
    <row r="50" spans="1:15" s="304" customFormat="1" ht="28.5" x14ac:dyDescent="0.25">
      <c r="A50" s="68"/>
      <c r="B50" s="309"/>
      <c r="C50" s="310" t="s">
        <v>310</v>
      </c>
      <c r="D50" s="388">
        <v>5068364000</v>
      </c>
      <c r="E50" s="373">
        <v>84985854.460000038</v>
      </c>
      <c r="F50" s="387">
        <v>5153349854.46</v>
      </c>
      <c r="G50" s="379">
        <v>5101864438</v>
      </c>
      <c r="H50" s="379">
        <v>4995316247.0799999</v>
      </c>
      <c r="I50" s="379">
        <v>51485416.460000038</v>
      </c>
      <c r="J50" s="68"/>
      <c r="L50" s="446"/>
      <c r="M50" s="463"/>
    </row>
    <row r="51" spans="1:15" s="304" customFormat="1" ht="15" x14ac:dyDescent="0.25">
      <c r="A51" s="68"/>
      <c r="B51" s="309"/>
      <c r="C51" s="310" t="s">
        <v>311</v>
      </c>
      <c r="D51" s="397">
        <v>0</v>
      </c>
      <c r="E51" s="373">
        <v>0</v>
      </c>
      <c r="F51" s="387">
        <v>0</v>
      </c>
      <c r="G51" s="379">
        <v>0</v>
      </c>
      <c r="H51" s="379">
        <v>0</v>
      </c>
      <c r="I51" s="379">
        <v>0</v>
      </c>
      <c r="J51" s="68"/>
      <c r="L51" s="446"/>
    </row>
    <row r="52" spans="1:15" s="304" customFormat="1" ht="15" x14ac:dyDescent="0.25">
      <c r="A52" s="68"/>
      <c r="B52" s="309"/>
      <c r="C52" s="310" t="s">
        <v>312</v>
      </c>
      <c r="D52" s="388">
        <v>900000000</v>
      </c>
      <c r="E52" s="373">
        <v>2669905674.02</v>
      </c>
      <c r="F52" s="387">
        <v>3569905674.02</v>
      </c>
      <c r="G52" s="379">
        <v>3569905674</v>
      </c>
      <c r="H52" s="379">
        <v>3569905674</v>
      </c>
      <c r="I52" s="379">
        <v>1.9999980926513672E-2</v>
      </c>
      <c r="J52" s="68"/>
      <c r="L52" s="446"/>
    </row>
    <row r="53" spans="1:15" s="304" customFormat="1" x14ac:dyDescent="0.25">
      <c r="A53" s="68"/>
      <c r="B53" s="311"/>
      <c r="C53" s="312"/>
      <c r="D53" s="390"/>
      <c r="E53" s="390"/>
      <c r="F53" s="390"/>
      <c r="G53" s="390"/>
      <c r="H53" s="390"/>
      <c r="I53" s="395"/>
      <c r="J53" s="68"/>
      <c r="L53" s="446"/>
    </row>
    <row r="54" spans="1:15" s="306" customFormat="1" ht="24" customHeight="1" x14ac:dyDescent="0.25">
      <c r="A54" s="305"/>
      <c r="B54" s="313"/>
      <c r="C54" s="314" t="s">
        <v>226</v>
      </c>
      <c r="D54" s="391">
        <v>41806642000</v>
      </c>
      <c r="E54" s="391">
        <v>8455629268.6400032</v>
      </c>
      <c r="F54" s="391">
        <v>50262271268.639999</v>
      </c>
      <c r="G54" s="391">
        <v>44811545888.82</v>
      </c>
      <c r="H54" s="391">
        <v>43848702068.080002</v>
      </c>
      <c r="I54" s="391">
        <v>5450725379.8200073</v>
      </c>
      <c r="J54" s="305"/>
      <c r="L54" s="446"/>
    </row>
    <row r="55" spans="1:15" x14ac:dyDescent="0.2">
      <c r="I55" s="396"/>
      <c r="J55" s="427"/>
      <c r="L55" s="446"/>
    </row>
    <row r="56" spans="1:15" x14ac:dyDescent="0.2">
      <c r="D56" s="2" t="s">
        <v>119</v>
      </c>
      <c r="E56" s="2" t="s">
        <v>119</v>
      </c>
      <c r="F56" s="2" t="s">
        <v>119</v>
      </c>
      <c r="G56" s="2" t="s">
        <v>119</v>
      </c>
      <c r="H56" s="2" t="s">
        <v>119</v>
      </c>
      <c r="I56" s="477" t="s">
        <v>708</v>
      </c>
      <c r="J56" s="427"/>
      <c r="L56" s="446"/>
    </row>
    <row r="57" spans="1:15" x14ac:dyDescent="0.2">
      <c r="C57" s="429"/>
      <c r="D57" s="429"/>
      <c r="E57" s="474"/>
      <c r="F57" s="474"/>
      <c r="G57" s="474"/>
      <c r="H57" s="474"/>
      <c r="I57" s="474"/>
      <c r="J57" s="429"/>
      <c r="K57" s="429"/>
      <c r="L57" s="446"/>
      <c r="M57" s="429"/>
      <c r="N57" s="429"/>
      <c r="O57" s="429"/>
    </row>
    <row r="58" spans="1:15" x14ac:dyDescent="0.2">
      <c r="C58" s="429"/>
      <c r="D58" s="428"/>
      <c r="E58" s="447"/>
      <c r="F58" s="460"/>
      <c r="G58" s="460"/>
      <c r="H58" s="460"/>
      <c r="I58" s="460"/>
      <c r="J58" s="430"/>
      <c r="K58" s="429"/>
      <c r="L58" s="446"/>
      <c r="M58" s="429"/>
      <c r="N58" s="429"/>
      <c r="O58" s="429"/>
    </row>
    <row r="59" spans="1:15" x14ac:dyDescent="0.2">
      <c r="C59" s="429"/>
      <c r="D59" s="428"/>
      <c r="E59" s="490"/>
      <c r="F59" s="490"/>
      <c r="G59" s="490"/>
      <c r="H59" s="490"/>
      <c r="I59" s="490"/>
      <c r="J59" s="429"/>
      <c r="K59" s="429"/>
      <c r="L59" s="446"/>
      <c r="M59" s="429"/>
      <c r="N59" s="429"/>
      <c r="O59" s="429"/>
    </row>
    <row r="60" spans="1:15" x14ac:dyDescent="0.2">
      <c r="C60" s="429"/>
      <c r="D60" s="428"/>
      <c r="E60" s="447"/>
      <c r="F60" s="428"/>
      <c r="G60" s="428"/>
      <c r="H60" s="428"/>
      <c r="I60" s="490"/>
      <c r="J60" s="429"/>
      <c r="K60" s="429"/>
      <c r="L60" s="446"/>
      <c r="M60" s="429"/>
      <c r="N60" s="429"/>
      <c r="O60" s="429"/>
    </row>
    <row r="61" spans="1:15" x14ac:dyDescent="0.2">
      <c r="C61" s="429"/>
      <c r="D61" s="428"/>
      <c r="E61" s="460"/>
      <c r="F61" s="460"/>
      <c r="G61" s="460"/>
      <c r="H61" s="460"/>
      <c r="I61" s="460"/>
      <c r="J61" s="429"/>
      <c r="K61" s="429"/>
      <c r="L61" s="446"/>
      <c r="M61" s="429"/>
      <c r="N61" s="429"/>
      <c r="O61" s="429"/>
    </row>
    <row r="62" spans="1:15" x14ac:dyDescent="0.2">
      <c r="C62" s="429"/>
      <c r="D62" s="428"/>
      <c r="E62" s="428"/>
      <c r="F62" s="428"/>
      <c r="G62" s="428"/>
      <c r="H62" s="428"/>
      <c r="I62" s="428"/>
      <c r="J62" s="429"/>
      <c r="K62" s="429"/>
      <c r="L62" s="446"/>
      <c r="M62" s="429"/>
      <c r="N62" s="429"/>
      <c r="O62" s="429"/>
    </row>
    <row r="63" spans="1:15" x14ac:dyDescent="0.2">
      <c r="C63" s="429"/>
      <c r="D63" s="428"/>
      <c r="E63" s="428"/>
      <c r="F63" s="428"/>
      <c r="G63" s="428"/>
      <c r="H63" s="460"/>
      <c r="I63" s="428"/>
      <c r="J63" s="429"/>
      <c r="K63" s="429"/>
      <c r="L63" s="446"/>
      <c r="M63" s="429"/>
      <c r="N63" s="429"/>
      <c r="O63" s="429"/>
    </row>
    <row r="64" spans="1:15" x14ac:dyDescent="0.2">
      <c r="C64" s="429"/>
      <c r="D64" s="428"/>
      <c r="E64" s="428"/>
      <c r="F64" s="428"/>
      <c r="G64" s="428"/>
      <c r="H64" s="428"/>
      <c r="I64" s="428"/>
      <c r="J64" s="429"/>
      <c r="K64" s="429"/>
      <c r="L64" s="446"/>
      <c r="M64" s="429"/>
      <c r="N64" s="429"/>
      <c r="O64" s="429"/>
    </row>
    <row r="65" spans="3:15" x14ac:dyDescent="0.2">
      <c r="C65" s="429"/>
      <c r="D65" s="428"/>
      <c r="E65" s="428"/>
      <c r="F65" s="428"/>
      <c r="G65" s="428"/>
      <c r="H65" s="428"/>
      <c r="I65" s="428"/>
      <c r="J65" s="429"/>
      <c r="K65" s="429"/>
      <c r="L65" s="446"/>
      <c r="M65" s="429"/>
      <c r="N65" s="429"/>
      <c r="O65" s="429"/>
    </row>
    <row r="66" spans="3:15" x14ac:dyDescent="0.2">
      <c r="C66" s="429"/>
      <c r="D66" s="428"/>
      <c r="E66" s="428"/>
      <c r="F66" s="428"/>
      <c r="G66" s="428"/>
      <c r="H66" s="428"/>
      <c r="I66" s="428"/>
      <c r="J66" s="429"/>
      <c r="K66" s="429"/>
      <c r="L66" s="429"/>
      <c r="M66" s="429"/>
      <c r="N66" s="429"/>
      <c r="O66" s="429"/>
    </row>
    <row r="67" spans="3:15" x14ac:dyDescent="0.2">
      <c r="C67" s="429"/>
      <c r="D67" s="428"/>
      <c r="E67" s="428"/>
      <c r="F67" s="428"/>
      <c r="G67" s="428"/>
      <c r="H67" s="428"/>
      <c r="I67" s="428"/>
      <c r="J67" s="429"/>
      <c r="K67" s="429"/>
      <c r="L67" s="429"/>
      <c r="M67" s="429"/>
      <c r="N67" s="429"/>
      <c r="O67" s="429"/>
    </row>
    <row r="68" spans="3:15" x14ac:dyDescent="0.2">
      <c r="C68" s="429"/>
      <c r="D68" s="428"/>
      <c r="E68" s="428"/>
      <c r="F68" s="428"/>
      <c r="G68" s="428"/>
      <c r="H68" s="428"/>
      <c r="I68" s="428"/>
      <c r="J68" s="429"/>
      <c r="K68" s="429"/>
      <c r="L68" s="429"/>
      <c r="M68" s="429"/>
      <c r="N68" s="429"/>
      <c r="O68" s="429"/>
    </row>
    <row r="69" spans="3:15" x14ac:dyDescent="0.2">
      <c r="C69" s="429"/>
      <c r="D69" s="428"/>
      <c r="E69" s="428"/>
      <c r="F69" s="428"/>
      <c r="G69" s="428"/>
      <c r="H69" s="428"/>
      <c r="I69" s="428"/>
      <c r="J69" s="429"/>
      <c r="K69" s="429"/>
      <c r="L69" s="429"/>
      <c r="M69" s="429"/>
      <c r="N69" s="429"/>
      <c r="O69" s="429"/>
    </row>
    <row r="70" spans="3:15" x14ac:dyDescent="0.2">
      <c r="C70" s="429"/>
      <c r="D70" s="428"/>
      <c r="E70" s="428"/>
      <c r="F70" s="428"/>
      <c r="G70" s="428"/>
      <c r="H70" s="428"/>
      <c r="I70" s="428"/>
      <c r="J70" s="429"/>
      <c r="K70" s="429"/>
      <c r="L70" s="429"/>
      <c r="M70" s="429"/>
      <c r="N70" s="429"/>
      <c r="O70" s="429"/>
    </row>
    <row r="71" spans="3:15" x14ac:dyDescent="0.2">
      <c r="C71" s="429"/>
      <c r="D71" s="428"/>
      <c r="E71" s="428"/>
      <c r="F71" s="428"/>
      <c r="G71" s="428"/>
      <c r="H71" s="428"/>
      <c r="I71" s="428"/>
      <c r="J71" s="429"/>
      <c r="K71" s="429"/>
      <c r="L71" s="429"/>
      <c r="M71" s="429"/>
      <c r="N71" s="429"/>
      <c r="O71" s="429"/>
    </row>
    <row r="72" spans="3:15" x14ac:dyDescent="0.2">
      <c r="C72" s="429"/>
      <c r="D72" s="428"/>
      <c r="E72" s="428"/>
      <c r="F72" s="428"/>
      <c r="G72" s="428"/>
      <c r="H72" s="428"/>
      <c r="I72" s="428"/>
      <c r="J72" s="429"/>
      <c r="K72" s="429"/>
      <c r="L72" s="429"/>
      <c r="M72" s="429"/>
      <c r="N72" s="429"/>
      <c r="O72" s="429"/>
    </row>
    <row r="73" spans="3:15" x14ac:dyDescent="0.2">
      <c r="C73" s="429"/>
      <c r="D73" s="428"/>
      <c r="E73" s="428"/>
      <c r="F73" s="428"/>
      <c r="G73" s="428"/>
      <c r="H73" s="428"/>
      <c r="I73" s="428"/>
      <c r="J73" s="429"/>
      <c r="K73" s="429"/>
      <c r="L73" s="429"/>
      <c r="M73" s="429"/>
      <c r="N73" s="429"/>
      <c r="O73" s="429"/>
    </row>
    <row r="74" spans="3:15" x14ac:dyDescent="0.2">
      <c r="C74" s="429"/>
      <c r="D74" s="428"/>
      <c r="E74" s="428"/>
      <c r="F74" s="428"/>
      <c r="G74" s="428"/>
      <c r="H74" s="428"/>
      <c r="I74" s="428"/>
      <c r="J74" s="429"/>
      <c r="K74" s="429"/>
      <c r="L74" s="429"/>
      <c r="M74" s="429"/>
      <c r="N74" s="429"/>
      <c r="O74" s="429"/>
    </row>
    <row r="75" spans="3:15" x14ac:dyDescent="0.2">
      <c r="C75" s="429"/>
      <c r="D75" s="428"/>
      <c r="E75" s="428"/>
      <c r="F75" s="428"/>
      <c r="G75" s="428"/>
      <c r="H75" s="428"/>
      <c r="I75" s="428"/>
      <c r="J75" s="429"/>
      <c r="K75" s="429"/>
      <c r="L75" s="429"/>
      <c r="M75" s="429"/>
      <c r="N75" s="429"/>
      <c r="O75" s="429"/>
    </row>
    <row r="76" spans="3:15" x14ac:dyDescent="0.2">
      <c r="C76" s="429"/>
      <c r="D76" s="428"/>
      <c r="E76" s="428"/>
      <c r="F76" s="428"/>
      <c r="G76" s="428"/>
      <c r="H76" s="428"/>
      <c r="I76" s="428"/>
      <c r="J76" s="429"/>
      <c r="K76" s="429"/>
      <c r="L76" s="429"/>
      <c r="M76" s="429"/>
      <c r="N76" s="429"/>
      <c r="O76" s="429"/>
    </row>
    <row r="77" spans="3:15" x14ac:dyDescent="0.2">
      <c r="C77" s="429"/>
      <c r="D77" s="428"/>
      <c r="E77" s="428"/>
      <c r="F77" s="428"/>
      <c r="G77" s="428"/>
      <c r="H77" s="428"/>
      <c r="I77" s="428"/>
      <c r="J77" s="429"/>
      <c r="K77" s="429"/>
      <c r="L77" s="429"/>
      <c r="M77" s="429"/>
      <c r="N77" s="429"/>
      <c r="O77" s="429"/>
    </row>
    <row r="78" spans="3:15" x14ac:dyDescent="0.2">
      <c r="C78" s="429"/>
      <c r="D78" s="428"/>
      <c r="E78" s="428"/>
      <c r="F78" s="428"/>
      <c r="G78" s="428"/>
      <c r="H78" s="428"/>
      <c r="I78" s="428"/>
      <c r="J78" s="429"/>
      <c r="K78" s="429"/>
      <c r="L78" s="429"/>
      <c r="M78" s="429"/>
      <c r="N78" s="429"/>
      <c r="O78" s="429"/>
    </row>
    <row r="79" spans="3:15" x14ac:dyDescent="0.2">
      <c r="C79" s="429"/>
      <c r="D79" s="428"/>
      <c r="E79" s="428"/>
      <c r="F79" s="428"/>
      <c r="G79" s="428"/>
      <c r="H79" s="428"/>
      <c r="I79" s="428"/>
      <c r="J79" s="429"/>
      <c r="K79" s="429"/>
      <c r="L79" s="429"/>
      <c r="M79" s="429"/>
      <c r="N79" s="429"/>
      <c r="O79" s="429"/>
    </row>
    <row r="80" spans="3:15" x14ac:dyDescent="0.2">
      <c r="C80" s="429"/>
      <c r="D80" s="428"/>
      <c r="E80" s="428"/>
      <c r="F80" s="428"/>
      <c r="G80" s="428"/>
      <c r="H80" s="428"/>
      <c r="I80" s="428"/>
      <c r="J80" s="429"/>
      <c r="K80" s="429"/>
      <c r="L80" s="429"/>
      <c r="M80" s="429"/>
      <c r="N80" s="429"/>
      <c r="O80" s="429"/>
    </row>
    <row r="81" spans="3:15" x14ac:dyDescent="0.2">
      <c r="C81" s="429"/>
      <c r="D81" s="428"/>
      <c r="E81" s="428"/>
      <c r="F81" s="428"/>
      <c r="G81" s="428"/>
      <c r="H81" s="428"/>
      <c r="I81" s="428"/>
      <c r="J81" s="429"/>
      <c r="K81" s="429"/>
      <c r="L81" s="429"/>
      <c r="M81" s="429"/>
      <c r="N81" s="429"/>
      <c r="O81" s="429"/>
    </row>
    <row r="82" spans="3:15" x14ac:dyDescent="0.2">
      <c r="C82" s="429"/>
      <c r="D82" s="428"/>
      <c r="E82" s="428"/>
      <c r="F82" s="428"/>
      <c r="G82" s="428"/>
      <c r="H82" s="428"/>
      <c r="I82" s="428"/>
      <c r="J82" s="429"/>
      <c r="K82" s="429"/>
      <c r="L82" s="429"/>
      <c r="M82" s="429"/>
      <c r="N82" s="429"/>
      <c r="O82" s="429"/>
    </row>
    <row r="83" spans="3:15" x14ac:dyDescent="0.2">
      <c r="C83" s="429"/>
      <c r="D83" s="428"/>
      <c r="E83" s="428"/>
      <c r="F83" s="428"/>
      <c r="G83" s="428"/>
      <c r="H83" s="428"/>
      <c r="I83" s="428"/>
      <c r="J83" s="429"/>
      <c r="K83" s="429"/>
      <c r="L83" s="429"/>
      <c r="M83" s="429"/>
      <c r="N83" s="429"/>
      <c r="O83" s="429"/>
    </row>
    <row r="84" spans="3:15" x14ac:dyDescent="0.2">
      <c r="C84" s="429"/>
      <c r="D84" s="429"/>
      <c r="E84" s="429"/>
      <c r="F84" s="429"/>
      <c r="G84" s="429"/>
      <c r="H84" s="429"/>
      <c r="I84" s="429"/>
      <c r="J84" s="429"/>
      <c r="K84" s="429"/>
      <c r="L84" s="429"/>
      <c r="M84" s="429"/>
      <c r="N84" s="429"/>
      <c r="O84" s="429"/>
    </row>
    <row r="85" spans="3:15" x14ac:dyDescent="0.2">
      <c r="C85" s="429"/>
      <c r="D85" s="448"/>
      <c r="E85" s="448"/>
      <c r="F85" s="448"/>
      <c r="G85" s="448"/>
      <c r="H85" s="448"/>
      <c r="I85" s="448"/>
      <c r="J85" s="429"/>
      <c r="K85" s="429"/>
      <c r="L85" s="429"/>
      <c r="M85" s="429"/>
      <c r="N85" s="429"/>
      <c r="O85" s="429"/>
    </row>
    <row r="86" spans="3:15" x14ac:dyDescent="0.2"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29"/>
      <c r="N86" s="429"/>
      <c r="O86" s="429"/>
    </row>
    <row r="87" spans="3:15" x14ac:dyDescent="0.2">
      <c r="C87" s="429"/>
      <c r="D87" s="429"/>
      <c r="E87" s="429"/>
      <c r="F87" s="429"/>
      <c r="G87" s="429"/>
      <c r="H87" s="429"/>
      <c r="I87" s="429"/>
      <c r="J87" s="429"/>
      <c r="K87" s="429"/>
      <c r="L87" s="429"/>
      <c r="M87" s="429"/>
      <c r="N87" s="429"/>
      <c r="O87" s="429"/>
    </row>
  </sheetData>
  <mergeCells count="12">
    <mergeCell ref="B18:C18"/>
    <mergeCell ref="B28:C28"/>
    <mergeCell ref="B37:C37"/>
    <mergeCell ref="B48:C48"/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78" right="0.22" top="0.55118110236220474" bottom="0.74803149606299213" header="0.31496062992125984" footer="0.31496062992125984"/>
  <pageSetup scale="5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P47"/>
  <sheetViews>
    <sheetView workbookViewId="0">
      <selection activeCell="B7" sqref="B7:I46"/>
    </sheetView>
  </sheetViews>
  <sheetFormatPr baseColWidth="10" defaultRowHeight="14.25" x14ac:dyDescent="0.2"/>
  <cols>
    <col min="1" max="1" width="3" style="252" customWidth="1"/>
    <col min="2" max="2" width="18.5703125" style="252" customWidth="1"/>
    <col min="3" max="3" width="24.140625" style="252" customWidth="1"/>
    <col min="4" max="4" width="15.5703125" style="252" bestFit="1" customWidth="1"/>
    <col min="5" max="7" width="11.42578125" style="252"/>
    <col min="8" max="8" width="13.42578125" style="252" customWidth="1"/>
    <col min="9" max="9" width="10" style="252" customWidth="1"/>
    <col min="10" max="10" width="3" style="252" customWidth="1"/>
    <col min="11" max="11" width="11.42578125" style="252"/>
    <col min="12" max="12" width="16.85546875" style="252" hidden="1" customWidth="1"/>
    <col min="13" max="13" width="14.140625" style="252" hidden="1" customWidth="1"/>
    <col min="14" max="14" width="17.140625" style="252" hidden="1" customWidth="1"/>
    <col min="15" max="15" width="12.7109375" style="252" hidden="1" customWidth="1"/>
    <col min="16" max="16" width="13.7109375" style="252" hidden="1" customWidth="1"/>
    <col min="17" max="16384" width="11.42578125" style="252"/>
  </cols>
  <sheetData>
    <row r="6" spans="1:15" x14ac:dyDescent="0.2">
      <c r="A6" s="3"/>
      <c r="B6" s="3"/>
      <c r="C6" s="3"/>
      <c r="D6" s="3"/>
      <c r="E6" s="3"/>
      <c r="F6" s="3"/>
      <c r="G6" s="3"/>
      <c r="H6" s="3"/>
      <c r="I6" s="3"/>
      <c r="J6" s="3"/>
    </row>
    <row r="7" spans="1:15" ht="15" x14ac:dyDescent="0.25">
      <c r="A7" s="3"/>
      <c r="B7" s="571" t="s">
        <v>705</v>
      </c>
      <c r="C7" s="572"/>
      <c r="D7" s="572"/>
      <c r="E7" s="572"/>
      <c r="F7" s="572"/>
      <c r="G7" s="572"/>
      <c r="H7" s="572"/>
      <c r="I7" s="573"/>
      <c r="J7" s="3"/>
    </row>
    <row r="8" spans="1:15" ht="15" x14ac:dyDescent="0.25">
      <c r="A8" s="3"/>
      <c r="B8" s="574" t="s">
        <v>375</v>
      </c>
      <c r="C8" s="575"/>
      <c r="D8" s="575"/>
      <c r="E8" s="575"/>
      <c r="F8" s="575"/>
      <c r="G8" s="575"/>
      <c r="H8" s="575"/>
      <c r="I8" s="576"/>
      <c r="J8" s="3"/>
    </row>
    <row r="9" spans="1:15" ht="15" x14ac:dyDescent="0.25">
      <c r="A9" s="3"/>
      <c r="B9" s="574" t="s">
        <v>166</v>
      </c>
      <c r="C9" s="575"/>
      <c r="D9" s="575"/>
      <c r="E9" s="575"/>
      <c r="F9" s="575"/>
      <c r="G9" s="575"/>
      <c r="H9" s="575"/>
      <c r="I9" s="576"/>
      <c r="J9" s="3"/>
    </row>
    <row r="10" spans="1:15" ht="15" x14ac:dyDescent="0.25">
      <c r="A10" s="3"/>
      <c r="B10" s="577" t="s">
        <v>637</v>
      </c>
      <c r="C10" s="578"/>
      <c r="D10" s="578"/>
      <c r="E10" s="578"/>
      <c r="F10" s="578"/>
      <c r="G10" s="578"/>
      <c r="H10" s="578"/>
      <c r="I10" s="579"/>
      <c r="J10" s="3"/>
    </row>
    <row r="11" spans="1:1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5" ht="15" x14ac:dyDescent="0.25">
      <c r="A12" s="3"/>
      <c r="B12" s="607" t="s">
        <v>313</v>
      </c>
      <c r="C12" s="607"/>
      <c r="D12" s="607" t="s">
        <v>314</v>
      </c>
      <c r="E12" s="607"/>
      <c r="F12" s="607" t="s">
        <v>315</v>
      </c>
      <c r="G12" s="607"/>
      <c r="H12" s="607" t="s">
        <v>316</v>
      </c>
      <c r="I12" s="607"/>
      <c r="J12" s="3"/>
    </row>
    <row r="13" spans="1:15" ht="15" x14ac:dyDescent="0.25">
      <c r="A13" s="3"/>
      <c r="B13" s="607"/>
      <c r="C13" s="607"/>
      <c r="D13" s="607" t="s">
        <v>317</v>
      </c>
      <c r="E13" s="607"/>
      <c r="F13" s="607" t="s">
        <v>318</v>
      </c>
      <c r="G13" s="607"/>
      <c r="H13" s="607" t="s">
        <v>319</v>
      </c>
      <c r="I13" s="607"/>
      <c r="J13" s="3"/>
    </row>
    <row r="14" spans="1:15" ht="15" x14ac:dyDescent="0.25">
      <c r="A14" s="3"/>
      <c r="B14" s="574" t="s">
        <v>320</v>
      </c>
      <c r="C14" s="575"/>
      <c r="D14" s="575"/>
      <c r="E14" s="575"/>
      <c r="F14" s="575"/>
      <c r="G14" s="575"/>
      <c r="H14" s="575"/>
      <c r="I14" s="576"/>
      <c r="J14" s="3"/>
    </row>
    <row r="15" spans="1:15" x14ac:dyDescent="0.2">
      <c r="A15" s="3"/>
      <c r="B15" s="608"/>
      <c r="C15" s="608"/>
      <c r="D15" s="609"/>
      <c r="E15" s="609"/>
      <c r="F15" s="608"/>
      <c r="G15" s="608"/>
      <c r="H15" s="610"/>
      <c r="I15" s="611"/>
      <c r="J15" s="3"/>
    </row>
    <row r="16" spans="1:15" x14ac:dyDescent="0.2">
      <c r="A16" s="3"/>
      <c r="B16" s="604" t="s">
        <v>391</v>
      </c>
      <c r="C16" s="604"/>
      <c r="D16" s="605">
        <v>3659069674.1799998</v>
      </c>
      <c r="E16" s="606"/>
      <c r="F16" s="605">
        <v>3659069674.1799998</v>
      </c>
      <c r="G16" s="606"/>
      <c r="H16" s="605">
        <v>0</v>
      </c>
      <c r="I16" s="606"/>
      <c r="J16" s="3"/>
      <c r="L16" s="351"/>
      <c r="M16" s="432"/>
      <c r="N16" s="432"/>
      <c r="O16" s="351"/>
    </row>
    <row r="17" spans="1:16" x14ac:dyDescent="0.2">
      <c r="A17" s="3"/>
      <c r="B17" s="604" t="s">
        <v>392</v>
      </c>
      <c r="C17" s="604"/>
      <c r="D17" s="605">
        <v>2579279286.5500002</v>
      </c>
      <c r="E17" s="606"/>
      <c r="F17" s="605">
        <v>2579279286.5500002</v>
      </c>
      <c r="G17" s="606"/>
      <c r="H17" s="605">
        <v>0</v>
      </c>
      <c r="I17" s="606"/>
      <c r="J17" s="3"/>
      <c r="L17" s="351"/>
      <c r="M17" s="432"/>
      <c r="N17" s="432"/>
      <c r="O17" s="351"/>
    </row>
    <row r="18" spans="1:16" x14ac:dyDescent="0.2">
      <c r="A18" s="3"/>
      <c r="B18" s="604" t="s">
        <v>393</v>
      </c>
      <c r="C18" s="604"/>
      <c r="D18" s="605">
        <v>413213738.22000003</v>
      </c>
      <c r="E18" s="606"/>
      <c r="F18" s="605">
        <v>413213738.22000003</v>
      </c>
      <c r="G18" s="606"/>
      <c r="H18" s="605">
        <v>0</v>
      </c>
      <c r="I18" s="606"/>
      <c r="J18" s="3"/>
      <c r="L18" s="351"/>
      <c r="M18" s="432"/>
      <c r="N18" s="432"/>
      <c r="O18" s="351"/>
    </row>
    <row r="19" spans="1:16" x14ac:dyDescent="0.2">
      <c r="A19" s="3"/>
      <c r="B19" s="604" t="s">
        <v>394</v>
      </c>
      <c r="C19" s="604"/>
      <c r="D19" s="605">
        <v>4777295875.3100004</v>
      </c>
      <c r="E19" s="606"/>
      <c r="F19" s="605">
        <v>4777295875.3100004</v>
      </c>
      <c r="G19" s="606"/>
      <c r="H19" s="605">
        <v>0</v>
      </c>
      <c r="I19" s="606"/>
      <c r="J19" s="3"/>
      <c r="L19" s="351"/>
      <c r="M19" s="432"/>
      <c r="N19" s="432"/>
      <c r="O19" s="351"/>
    </row>
    <row r="20" spans="1:16" x14ac:dyDescent="0.2">
      <c r="A20" s="3"/>
      <c r="B20" s="604" t="s">
        <v>395</v>
      </c>
      <c r="C20" s="604"/>
      <c r="D20" s="605">
        <v>3385387764.4699998</v>
      </c>
      <c r="E20" s="606"/>
      <c r="F20" s="605">
        <v>3385387764.4699998</v>
      </c>
      <c r="G20" s="606"/>
      <c r="H20" s="605">
        <v>0</v>
      </c>
      <c r="I20" s="606"/>
      <c r="J20" s="3"/>
      <c r="L20" s="351"/>
      <c r="M20" s="432"/>
      <c r="N20" s="432"/>
      <c r="O20" s="351"/>
    </row>
    <row r="21" spans="1:16" x14ac:dyDescent="0.2">
      <c r="A21" s="3"/>
      <c r="B21" s="604" t="s">
        <v>396</v>
      </c>
      <c r="C21" s="604"/>
      <c r="D21" s="605">
        <v>1307637180.0799999</v>
      </c>
      <c r="E21" s="606"/>
      <c r="F21" s="605">
        <v>1307637180.0799999</v>
      </c>
      <c r="G21" s="606"/>
      <c r="H21" s="605">
        <v>0</v>
      </c>
      <c r="I21" s="606"/>
      <c r="J21" s="3"/>
      <c r="L21" s="351"/>
      <c r="M21" s="432"/>
      <c r="N21" s="432"/>
      <c r="O21" s="351"/>
    </row>
    <row r="22" spans="1:16" x14ac:dyDescent="0.2">
      <c r="A22" s="3"/>
      <c r="B22" s="604" t="s">
        <v>397</v>
      </c>
      <c r="C22" s="604"/>
      <c r="D22" s="605">
        <v>6470482123.9700003</v>
      </c>
      <c r="E22" s="606"/>
      <c r="F22" s="605">
        <v>6470482123.9700003</v>
      </c>
      <c r="G22" s="606"/>
      <c r="H22" s="605">
        <v>0</v>
      </c>
      <c r="I22" s="606"/>
      <c r="J22" s="3"/>
      <c r="L22" s="351"/>
      <c r="M22" s="432"/>
      <c r="N22" s="432"/>
      <c r="O22" s="351"/>
    </row>
    <row r="23" spans="1:16" x14ac:dyDescent="0.2">
      <c r="A23" s="3"/>
      <c r="B23" s="604" t="s">
        <v>398</v>
      </c>
      <c r="C23" s="604"/>
      <c r="D23" s="605">
        <v>1178405548.1199999</v>
      </c>
      <c r="E23" s="606"/>
      <c r="F23" s="605">
        <v>1178405548.1199999</v>
      </c>
      <c r="G23" s="606"/>
      <c r="H23" s="605">
        <v>0</v>
      </c>
      <c r="I23" s="606"/>
      <c r="J23" s="3"/>
      <c r="L23" s="351"/>
      <c r="M23" s="432"/>
      <c r="N23" s="432"/>
      <c r="O23" s="351"/>
    </row>
    <row r="24" spans="1:16" x14ac:dyDescent="0.2">
      <c r="A24" s="3"/>
      <c r="B24" s="604" t="s">
        <v>399</v>
      </c>
      <c r="C24" s="604"/>
      <c r="D24" s="605">
        <v>1462293055.53</v>
      </c>
      <c r="E24" s="606"/>
      <c r="F24" s="605">
        <v>1462293055.53</v>
      </c>
      <c r="G24" s="606"/>
      <c r="H24" s="605">
        <v>0</v>
      </c>
      <c r="I24" s="606"/>
      <c r="J24" s="3"/>
      <c r="L24" s="351"/>
      <c r="M24" s="432"/>
      <c r="N24" s="432"/>
      <c r="O24" s="351"/>
    </row>
    <row r="25" spans="1:16" x14ac:dyDescent="0.2">
      <c r="A25" s="3"/>
      <c r="B25" s="604" t="s">
        <v>400</v>
      </c>
      <c r="C25" s="604"/>
      <c r="D25" s="605">
        <v>509522035.82999998</v>
      </c>
      <c r="E25" s="606"/>
      <c r="F25" s="605">
        <v>509522035.82999998</v>
      </c>
      <c r="G25" s="606"/>
      <c r="H25" s="605">
        <v>0</v>
      </c>
      <c r="I25" s="606"/>
      <c r="J25" s="3"/>
      <c r="L25" s="351"/>
      <c r="M25" s="432"/>
      <c r="N25" s="432"/>
      <c r="O25" s="351"/>
    </row>
    <row r="26" spans="1:16" x14ac:dyDescent="0.2">
      <c r="A26" s="3"/>
      <c r="B26" s="604" t="s">
        <v>401</v>
      </c>
      <c r="C26" s="604"/>
      <c r="D26" s="605">
        <v>5016826773.1499996</v>
      </c>
      <c r="E26" s="606"/>
      <c r="F26" s="605">
        <v>5016826773.1499996</v>
      </c>
      <c r="G26" s="606"/>
      <c r="H26" s="605">
        <v>0</v>
      </c>
      <c r="I26" s="606"/>
      <c r="J26" s="3"/>
      <c r="L26" s="351"/>
      <c r="M26" s="432"/>
      <c r="N26" s="432"/>
      <c r="O26" s="351"/>
    </row>
    <row r="27" spans="1:16" x14ac:dyDescent="0.2">
      <c r="A27" s="3"/>
      <c r="B27" s="604" t="s">
        <v>402</v>
      </c>
      <c r="C27" s="604"/>
      <c r="D27" s="605">
        <v>2078986760.99</v>
      </c>
      <c r="E27" s="606"/>
      <c r="F27" s="605">
        <v>2078986760.99</v>
      </c>
      <c r="G27" s="606"/>
      <c r="H27" s="605">
        <v>0</v>
      </c>
      <c r="I27" s="606"/>
      <c r="J27" s="3"/>
      <c r="L27" s="351"/>
      <c r="M27" s="432"/>
      <c r="N27" s="432"/>
      <c r="O27" s="351"/>
    </row>
    <row r="28" spans="1:16" x14ac:dyDescent="0.2">
      <c r="A28" s="3"/>
      <c r="B28" s="604" t="s">
        <v>403</v>
      </c>
      <c r="C28" s="604"/>
      <c r="D28" s="605">
        <v>1430109666.5</v>
      </c>
      <c r="E28" s="606"/>
      <c r="F28" s="605">
        <v>1430109666.5</v>
      </c>
      <c r="G28" s="606"/>
      <c r="H28" s="605">
        <v>0</v>
      </c>
      <c r="I28" s="606"/>
      <c r="J28" s="3"/>
      <c r="L28" s="351" t="s">
        <v>620</v>
      </c>
      <c r="M28" s="432"/>
      <c r="N28" s="432"/>
      <c r="O28" s="351"/>
      <c r="P28" s="351">
        <v>-9738889</v>
      </c>
    </row>
    <row r="29" spans="1:16" x14ac:dyDescent="0.2">
      <c r="A29" s="3"/>
      <c r="B29" s="604" t="s">
        <v>391</v>
      </c>
      <c r="C29" s="604"/>
      <c r="D29" s="612">
        <v>3633198396.1399999</v>
      </c>
      <c r="E29" s="613"/>
      <c r="F29" s="605">
        <v>12690695.089999676</v>
      </c>
      <c r="G29" s="606"/>
      <c r="H29" s="605">
        <v>3620507701.0500002</v>
      </c>
      <c r="I29" s="606"/>
      <c r="J29" s="3"/>
      <c r="L29" s="351">
        <f>+'Edo Analit Deuda y O Pasivos'!I25+'Edo Analit Deuda y O Pasivos'!I56</f>
        <v>3620507701.04</v>
      </c>
      <c r="M29" s="432">
        <v>2072452.8</v>
      </c>
      <c r="N29" s="432">
        <v>2100430.91</v>
      </c>
      <c r="O29" s="351">
        <f>+M29+N29</f>
        <v>4172883.71</v>
      </c>
      <c r="P29" s="351">
        <f>+O29-F29</f>
        <v>-8517811.3799996749</v>
      </c>
    </row>
    <row r="30" spans="1:16" x14ac:dyDescent="0.2">
      <c r="A30" s="3"/>
      <c r="B30" s="604" t="s">
        <v>394</v>
      </c>
      <c r="C30" s="604"/>
      <c r="D30" s="612">
        <v>11829999615.620001</v>
      </c>
      <c r="E30" s="613"/>
      <c r="F30" s="605">
        <v>7498284.4500007629</v>
      </c>
      <c r="G30" s="606"/>
      <c r="H30" s="605">
        <v>11822501331.17</v>
      </c>
      <c r="I30" s="606"/>
      <c r="J30" s="3"/>
      <c r="L30" s="351">
        <f>+'Edo Analit Deuda y O Pasivos'!I28+'Edo Analit Deuda y O Pasivos'!I59</f>
        <v>11822501331.18</v>
      </c>
      <c r="M30" s="432">
        <v>1218005.49</v>
      </c>
      <c r="N30" s="432">
        <v>1238711.5900000001</v>
      </c>
      <c r="O30" s="351">
        <f t="shared" ref="O30:O36" si="0">+M30+N30</f>
        <v>2456717.08</v>
      </c>
      <c r="P30" s="351">
        <f t="shared" ref="P30:P36" si="1">+O30-F30</f>
        <v>-5041567.3700007629</v>
      </c>
    </row>
    <row r="31" spans="1:16" x14ac:dyDescent="0.2">
      <c r="A31" s="3"/>
      <c r="B31" s="604" t="s">
        <v>396</v>
      </c>
      <c r="C31" s="604"/>
      <c r="D31" s="612">
        <v>1298334860.3399999</v>
      </c>
      <c r="E31" s="613"/>
      <c r="F31" s="605">
        <v>4535061</v>
      </c>
      <c r="G31" s="606"/>
      <c r="H31" s="605">
        <v>1293799799.3399999</v>
      </c>
      <c r="I31" s="606"/>
      <c r="J31" s="3"/>
      <c r="L31" s="351">
        <f>+'Edo Analit Deuda y O Pasivos'!I61+'Edo Analit Deuda y O Pasivos'!I30</f>
        <v>1293799799.3399999</v>
      </c>
      <c r="M31" s="432">
        <v>740598</v>
      </c>
      <c r="N31" s="432">
        <v>750596</v>
      </c>
      <c r="O31" s="351">
        <f t="shared" si="0"/>
        <v>1491194</v>
      </c>
      <c r="P31" s="351">
        <f t="shared" si="1"/>
        <v>-3043867</v>
      </c>
    </row>
    <row r="32" spans="1:16" x14ac:dyDescent="0.2">
      <c r="A32" s="3"/>
      <c r="B32" s="604" t="s">
        <v>397</v>
      </c>
      <c r="C32" s="604"/>
      <c r="D32" s="612">
        <v>6424732887.9499998</v>
      </c>
      <c r="E32" s="613"/>
      <c r="F32" s="605">
        <v>22441200</v>
      </c>
      <c r="G32" s="606"/>
      <c r="H32" s="605">
        <v>6402291687.9499998</v>
      </c>
      <c r="I32" s="606"/>
      <c r="J32" s="3"/>
      <c r="L32" s="351">
        <f>+'Edo Analit Deuda y O Pasivos'!I31+'Edo Analit Deuda y O Pasivos'!I62</f>
        <v>6402291687.9499998</v>
      </c>
      <c r="M32" s="432">
        <v>3664800</v>
      </c>
      <c r="N32" s="432">
        <v>3714200</v>
      </c>
      <c r="O32" s="351">
        <f t="shared" si="0"/>
        <v>7379000</v>
      </c>
      <c r="P32" s="351">
        <f t="shared" si="1"/>
        <v>-15062200</v>
      </c>
    </row>
    <row r="33" spans="1:16" x14ac:dyDescent="0.2">
      <c r="A33" s="3"/>
      <c r="B33" s="604" t="s">
        <v>400</v>
      </c>
      <c r="C33" s="604"/>
      <c r="D33" s="612">
        <v>3983953924.0900002</v>
      </c>
      <c r="E33" s="613"/>
      <c r="F33" s="605">
        <v>193257.63000011444</v>
      </c>
      <c r="G33" s="606"/>
      <c r="H33" s="605">
        <v>3983760666.46</v>
      </c>
      <c r="I33" s="606"/>
      <c r="J33" s="3"/>
      <c r="L33" s="351">
        <f>+'Edo Analit Deuda y O Pasivos'!I65+'Edo Analit Deuda y O Pasivos'!I34</f>
        <v>3983760666.46</v>
      </c>
      <c r="M33" s="432">
        <v>31129.84</v>
      </c>
      <c r="N33" s="432">
        <v>31830.26</v>
      </c>
      <c r="O33" s="351">
        <f t="shared" si="0"/>
        <v>62960.1</v>
      </c>
      <c r="P33" s="351">
        <f t="shared" si="1"/>
        <v>-130297.53000011444</v>
      </c>
    </row>
    <row r="34" spans="1:16" x14ac:dyDescent="0.2">
      <c r="A34" s="3"/>
      <c r="B34" s="604" t="s">
        <v>401</v>
      </c>
      <c r="C34" s="604"/>
      <c r="D34" s="612">
        <v>8363103545.5799999</v>
      </c>
      <c r="E34" s="613"/>
      <c r="F34" s="605">
        <v>29212157.149999619</v>
      </c>
      <c r="G34" s="606"/>
      <c r="H34" s="605">
        <v>8333891388.4300003</v>
      </c>
      <c r="I34" s="606"/>
      <c r="J34" s="3"/>
      <c r="L34" s="351">
        <f>+'Edo Analit Deuda y O Pasivos'!I35+'Edo Analit Deuda y O Pasivos'!I66</f>
        <v>8333891388.4300003</v>
      </c>
      <c r="M34" s="432">
        <v>4770489</v>
      </c>
      <c r="N34" s="432">
        <v>4834889</v>
      </c>
      <c r="O34" s="351">
        <f t="shared" si="0"/>
        <v>9605378</v>
      </c>
      <c r="P34" s="351">
        <f t="shared" si="1"/>
        <v>-19606779.149999619</v>
      </c>
    </row>
    <row r="35" spans="1:16" x14ac:dyDescent="0.2">
      <c r="A35" s="3"/>
      <c r="B35" s="604" t="s">
        <v>402</v>
      </c>
      <c r="C35" s="604"/>
      <c r="D35" s="612">
        <v>2064287384.0100002</v>
      </c>
      <c r="E35" s="613"/>
      <c r="F35" s="605">
        <v>7210517.8100001812</v>
      </c>
      <c r="G35" s="606"/>
      <c r="H35" s="605">
        <v>2057076866.2</v>
      </c>
      <c r="I35" s="606"/>
      <c r="J35" s="3"/>
      <c r="L35" s="351">
        <f>+'Edo Analit Deuda y O Pasivos'!I67+'Edo Analit Deuda y O Pasivos'!I36</f>
        <v>2057076866.2</v>
      </c>
      <c r="M35" s="432">
        <v>1177512.95</v>
      </c>
      <c r="N35" s="432">
        <v>1193409.3799999999</v>
      </c>
      <c r="O35" s="351">
        <f t="shared" si="0"/>
        <v>2370922.33</v>
      </c>
      <c r="P35" s="351">
        <f t="shared" si="1"/>
        <v>-4839595.4800001811</v>
      </c>
    </row>
    <row r="36" spans="1:16" x14ac:dyDescent="0.2">
      <c r="A36" s="3"/>
      <c r="B36" s="610"/>
      <c r="C36" s="611"/>
      <c r="D36" s="605"/>
      <c r="E36" s="606"/>
      <c r="F36" s="608"/>
      <c r="G36" s="608"/>
      <c r="H36" s="605"/>
      <c r="I36" s="606"/>
      <c r="J36" s="3"/>
      <c r="L36" s="351"/>
      <c r="O36" s="351">
        <f t="shared" si="0"/>
        <v>0</v>
      </c>
      <c r="P36" s="351">
        <f t="shared" si="1"/>
        <v>0</v>
      </c>
    </row>
    <row r="37" spans="1:16" x14ac:dyDescent="0.2">
      <c r="A37" s="3"/>
      <c r="B37" s="608" t="s">
        <v>321</v>
      </c>
      <c r="C37" s="608"/>
      <c r="D37" s="609">
        <v>71866120096.62999</v>
      </c>
      <c r="E37" s="609"/>
      <c r="F37" s="609">
        <v>34352290656.030003</v>
      </c>
      <c r="G37" s="609"/>
      <c r="H37" s="605">
        <v>37513829440.599998</v>
      </c>
      <c r="I37" s="606"/>
      <c r="J37" s="3"/>
      <c r="L37" s="351">
        <f>+'Edo Analit Deuda y O Pasivos'!I47+'Edo Analit Deuda y O Pasivos'!I78</f>
        <v>37513829440.599998</v>
      </c>
      <c r="M37" s="351">
        <f>SUM(M29:M35)</f>
        <v>13674988.079999998</v>
      </c>
      <c r="N37" s="351">
        <f>SUM(N29:N35)</f>
        <v>13864067.140000001</v>
      </c>
      <c r="O37" s="351">
        <f t="shared" ref="O37:P37" si="2">SUM(O29:O35)</f>
        <v>27539055.219999999</v>
      </c>
      <c r="P37" s="351">
        <f t="shared" si="2"/>
        <v>-56242117.910000354</v>
      </c>
    </row>
    <row r="38" spans="1:16" x14ac:dyDescent="0.2">
      <c r="A38" s="3"/>
      <c r="B38" s="608"/>
      <c r="C38" s="608"/>
      <c r="D38" s="608"/>
      <c r="E38" s="608"/>
      <c r="F38" s="608"/>
      <c r="G38" s="608"/>
      <c r="H38" s="608"/>
      <c r="I38" s="608"/>
      <c r="J38" s="3"/>
      <c r="L38" s="351">
        <f>+L37-H37</f>
        <v>0</v>
      </c>
      <c r="P38" s="351">
        <f>+P37+P28</f>
        <v>-65981006.910000354</v>
      </c>
    </row>
    <row r="39" spans="1:16" ht="15" x14ac:dyDescent="0.25">
      <c r="A39" s="3"/>
      <c r="B39" s="574" t="s">
        <v>322</v>
      </c>
      <c r="C39" s="575"/>
      <c r="D39" s="575"/>
      <c r="E39" s="575"/>
      <c r="F39" s="575"/>
      <c r="G39" s="575"/>
      <c r="H39" s="575"/>
      <c r="I39" s="576"/>
      <c r="J39" s="3"/>
    </row>
    <row r="40" spans="1:16" x14ac:dyDescent="0.2">
      <c r="A40" s="3"/>
      <c r="B40" s="608"/>
      <c r="C40" s="608"/>
      <c r="D40" s="608"/>
      <c r="E40" s="608"/>
      <c r="F40" s="608"/>
      <c r="G40" s="608"/>
      <c r="H40" s="608"/>
      <c r="I40" s="608"/>
      <c r="J40" s="3"/>
      <c r="L40" s="452">
        <v>30444.83</v>
      </c>
      <c r="N40" s="351">
        <f>SUM(F29:G35)</f>
        <v>83781173.130000353</v>
      </c>
    </row>
    <row r="41" spans="1:16" x14ac:dyDescent="0.2">
      <c r="A41" s="3"/>
      <c r="B41" s="608" t="s">
        <v>323</v>
      </c>
      <c r="C41" s="608"/>
      <c r="D41" s="608">
        <v>0</v>
      </c>
      <c r="E41" s="608"/>
      <c r="F41" s="608">
        <v>0</v>
      </c>
      <c r="G41" s="608"/>
      <c r="H41" s="608">
        <v>0</v>
      </c>
      <c r="I41" s="608"/>
      <c r="J41" s="3"/>
      <c r="L41" s="453">
        <f>+L40+D33</f>
        <v>3983984368.9200001</v>
      </c>
      <c r="N41" s="351">
        <f>-P28</f>
        <v>9738889</v>
      </c>
    </row>
    <row r="42" spans="1:16" x14ac:dyDescent="0.2">
      <c r="A42" s="3"/>
      <c r="B42" s="608"/>
      <c r="C42" s="608"/>
      <c r="D42" s="608"/>
      <c r="E42" s="608"/>
      <c r="F42" s="608"/>
      <c r="G42" s="608"/>
      <c r="H42" s="608"/>
      <c r="I42" s="608"/>
      <c r="J42" s="3"/>
      <c r="N42" s="351">
        <f>+N40+N41</f>
        <v>93520062.130000353</v>
      </c>
    </row>
    <row r="43" spans="1:16" x14ac:dyDescent="0.2">
      <c r="A43" s="3"/>
      <c r="B43" s="610" t="s">
        <v>123</v>
      </c>
      <c r="C43" s="611"/>
      <c r="D43" s="609">
        <v>71866120096.62999</v>
      </c>
      <c r="E43" s="609"/>
      <c r="F43" s="609">
        <v>34352290656.030003</v>
      </c>
      <c r="G43" s="609"/>
      <c r="H43" s="605">
        <v>37513829440.599998</v>
      </c>
      <c r="I43" s="606"/>
      <c r="J43" s="3"/>
      <c r="L43" s="351">
        <f>SUM(D29:E35)</f>
        <v>37597610613.730003</v>
      </c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</row>
    <row r="47" spans="1:16" x14ac:dyDescent="0.2">
      <c r="D47" s="614"/>
      <c r="E47" s="614"/>
    </row>
  </sheetData>
  <mergeCells count="127">
    <mergeCell ref="D47:E47"/>
    <mergeCell ref="H33:I33"/>
    <mergeCell ref="H34:I34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D42:E42"/>
    <mergeCell ref="F42:G42"/>
    <mergeCell ref="H42:I42"/>
    <mergeCell ref="B37:C37"/>
    <mergeCell ref="D37:E37"/>
    <mergeCell ref="F37:G37"/>
    <mergeCell ref="H37:I37"/>
    <mergeCell ref="D38:E38"/>
    <mergeCell ref="F38:G38"/>
    <mergeCell ref="H38:I38"/>
    <mergeCell ref="H22:I22"/>
    <mergeCell ref="B43:C43"/>
    <mergeCell ref="D43:E43"/>
    <mergeCell ref="F43:G43"/>
    <mergeCell ref="H43:I43"/>
    <mergeCell ref="B41:C41"/>
    <mergeCell ref="D41:E41"/>
    <mergeCell ref="F41:G41"/>
    <mergeCell ref="H41:I41"/>
    <mergeCell ref="B27:C27"/>
    <mergeCell ref="D27:E27"/>
    <mergeCell ref="F27:G27"/>
    <mergeCell ref="H27:I27"/>
    <mergeCell ref="B39:I39"/>
    <mergeCell ref="B40:C40"/>
    <mergeCell ref="D40:E40"/>
    <mergeCell ref="F40:G40"/>
    <mergeCell ref="H40:I40"/>
    <mergeCell ref="B42:C42"/>
    <mergeCell ref="B35:C35"/>
    <mergeCell ref="D35:E35"/>
    <mergeCell ref="F35:G35"/>
    <mergeCell ref="H35:I35"/>
    <mergeCell ref="B38:C38"/>
    <mergeCell ref="B28:C28"/>
    <mergeCell ref="D28:E28"/>
    <mergeCell ref="F28:G28"/>
    <mergeCell ref="H28:I28"/>
    <mergeCell ref="B36:C36"/>
    <mergeCell ref="D36:E36"/>
    <mergeCell ref="F36:G36"/>
    <mergeCell ref="H36:I36"/>
    <mergeCell ref="H29:I29"/>
    <mergeCell ref="H31:I31"/>
    <mergeCell ref="B29:C29"/>
    <mergeCell ref="B31:C31"/>
    <mergeCell ref="D29:E29"/>
    <mergeCell ref="D31:E31"/>
    <mergeCell ref="F29:G29"/>
    <mergeCell ref="B30:C30"/>
    <mergeCell ref="D30:E30"/>
    <mergeCell ref="F30:G30"/>
    <mergeCell ref="H30:I30"/>
    <mergeCell ref="H32:I32"/>
    <mergeCell ref="B26:C26"/>
    <mergeCell ref="D26:E26"/>
    <mergeCell ref="F26:G26"/>
    <mergeCell ref="H26:I26"/>
    <mergeCell ref="B23:C23"/>
    <mergeCell ref="D23:E23"/>
    <mergeCell ref="F23:G23"/>
    <mergeCell ref="H23:I23"/>
    <mergeCell ref="B24:C24"/>
    <mergeCell ref="D24:E24"/>
    <mergeCell ref="F24:G24"/>
    <mergeCell ref="H24:I24"/>
    <mergeCell ref="H15:I15"/>
    <mergeCell ref="B25:C25"/>
    <mergeCell ref="D25:E25"/>
    <mergeCell ref="F25:G25"/>
    <mergeCell ref="H25:I25"/>
    <mergeCell ref="B18:C18"/>
    <mergeCell ref="D18:E18"/>
    <mergeCell ref="F18:G18"/>
    <mergeCell ref="H18:I18"/>
    <mergeCell ref="B19:C19"/>
    <mergeCell ref="D19:E19"/>
    <mergeCell ref="F19:G19"/>
    <mergeCell ref="H19:I19"/>
    <mergeCell ref="B20:C20"/>
    <mergeCell ref="D20:E20"/>
    <mergeCell ref="F20:G20"/>
    <mergeCell ref="H20:I20"/>
    <mergeCell ref="B21:C21"/>
    <mergeCell ref="D21:E21"/>
    <mergeCell ref="F21:G21"/>
    <mergeCell ref="H21:I21"/>
    <mergeCell ref="B22:C22"/>
    <mergeCell ref="D22:E22"/>
    <mergeCell ref="F22:G22"/>
    <mergeCell ref="B17:C17"/>
    <mergeCell ref="D17:E17"/>
    <mergeCell ref="F17:G17"/>
    <mergeCell ref="H17:I17"/>
    <mergeCell ref="B13:C13"/>
    <mergeCell ref="D13:E13"/>
    <mergeCell ref="F13:G13"/>
    <mergeCell ref="B7:I7"/>
    <mergeCell ref="B8:I8"/>
    <mergeCell ref="B9:I9"/>
    <mergeCell ref="B10:I10"/>
    <mergeCell ref="B12:C12"/>
    <mergeCell ref="D12:E12"/>
    <mergeCell ref="F12:G12"/>
    <mergeCell ref="H12:I12"/>
    <mergeCell ref="B16:C16"/>
    <mergeCell ref="D16:E16"/>
    <mergeCell ref="F16:G16"/>
    <mergeCell ref="H16:I16"/>
    <mergeCell ref="H13:I13"/>
    <mergeCell ref="B14:I14"/>
    <mergeCell ref="B15:C15"/>
    <mergeCell ref="D15:E15"/>
    <mergeCell ref="F15:G15"/>
  </mergeCells>
  <pageMargins left="0.99" right="0.55118110236220474" top="0.28000000000000003" bottom="0.35433070866141736" header="0.23622047244094491" footer="0.23622047244094491"/>
  <pageSetup scale="9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S55"/>
  <sheetViews>
    <sheetView workbookViewId="0">
      <selection activeCell="S17" sqref="S17"/>
    </sheetView>
  </sheetViews>
  <sheetFormatPr baseColWidth="10" defaultRowHeight="14.25" x14ac:dyDescent="0.2"/>
  <cols>
    <col min="1" max="1" width="52.42578125" style="252" customWidth="1"/>
    <col min="2" max="2" width="30" style="252" customWidth="1"/>
    <col min="3" max="3" width="27.42578125" style="252" customWidth="1"/>
    <col min="4" max="4" width="18.5703125" style="252" hidden="1" customWidth="1"/>
    <col min="5" max="5" width="11.85546875" style="252" hidden="1" customWidth="1"/>
    <col min="6" max="6" width="13.140625" style="252" hidden="1" customWidth="1"/>
    <col min="7" max="7" width="14.28515625" style="252" hidden="1" customWidth="1"/>
    <col min="8" max="9" width="12.85546875" style="252" hidden="1" customWidth="1"/>
    <col min="10" max="10" width="11.85546875" style="252" hidden="1" customWidth="1"/>
    <col min="11" max="11" width="11.7109375" style="252" hidden="1" customWidth="1"/>
    <col min="12" max="12" width="12.7109375" style="252" hidden="1" customWidth="1"/>
    <col min="13" max="13" width="11.7109375" style="252" hidden="1" customWidth="1"/>
    <col min="14" max="14" width="11.5703125" style="252" hidden="1" customWidth="1"/>
    <col min="15" max="16" width="12.7109375" style="252" hidden="1" customWidth="1"/>
    <col min="17" max="17" width="14.85546875" style="252" hidden="1" customWidth="1"/>
    <col min="18" max="18" width="0" style="252" hidden="1" customWidth="1"/>
    <col min="19" max="16384" width="11.42578125" style="252"/>
  </cols>
  <sheetData>
    <row r="7" spans="1:17" ht="15" x14ac:dyDescent="0.25">
      <c r="A7" s="571" t="s">
        <v>705</v>
      </c>
      <c r="B7" s="572"/>
      <c r="C7" s="573"/>
    </row>
    <row r="8" spans="1:17" ht="15" x14ac:dyDescent="0.25">
      <c r="A8" s="574" t="s">
        <v>375</v>
      </c>
      <c r="B8" s="575"/>
      <c r="C8" s="576"/>
      <c r="D8" s="615"/>
      <c r="E8" s="615"/>
      <c r="F8" s="615"/>
      <c r="G8" s="615"/>
      <c r="H8" s="615"/>
    </row>
    <row r="9" spans="1:17" ht="15" x14ac:dyDescent="0.25">
      <c r="A9" s="574" t="s">
        <v>324</v>
      </c>
      <c r="B9" s="575"/>
      <c r="C9" s="576"/>
    </row>
    <row r="10" spans="1:17" ht="15" x14ac:dyDescent="0.25">
      <c r="A10" s="577" t="s">
        <v>637</v>
      </c>
      <c r="B10" s="578"/>
      <c r="C10" s="579"/>
    </row>
    <row r="11" spans="1:17" x14ac:dyDescent="0.2">
      <c r="A11" s="3"/>
      <c r="B11" s="3"/>
    </row>
    <row r="12" spans="1:17" ht="15" x14ac:dyDescent="0.25">
      <c r="A12" s="315" t="s">
        <v>313</v>
      </c>
      <c r="B12" s="315" t="s">
        <v>197</v>
      </c>
      <c r="C12" s="315" t="s">
        <v>223</v>
      </c>
    </row>
    <row r="13" spans="1:17" ht="15" x14ac:dyDescent="0.25">
      <c r="A13" s="619" t="s">
        <v>320</v>
      </c>
      <c r="B13" s="620"/>
      <c r="C13" s="621"/>
    </row>
    <row r="14" spans="1:17" x14ac:dyDescent="0.2">
      <c r="A14" s="316"/>
      <c r="B14" s="316"/>
      <c r="C14" s="317"/>
      <c r="D14" s="252" t="s">
        <v>627</v>
      </c>
      <c r="E14" s="252" t="s">
        <v>623</v>
      </c>
      <c r="F14" s="252" t="s">
        <v>621</v>
      </c>
      <c r="G14" s="252" t="s">
        <v>622</v>
      </c>
      <c r="H14" s="252" t="s">
        <v>624</v>
      </c>
      <c r="I14" s="454" t="s">
        <v>629</v>
      </c>
      <c r="J14" s="252" t="s">
        <v>626</v>
      </c>
      <c r="K14" s="252" t="s">
        <v>628</v>
      </c>
      <c r="L14" s="454" t="s">
        <v>625</v>
      </c>
      <c r="M14" s="252" t="s">
        <v>630</v>
      </c>
      <c r="N14" s="252" t="s">
        <v>631</v>
      </c>
      <c r="O14" s="252" t="s">
        <v>410</v>
      </c>
      <c r="P14" s="252" t="s">
        <v>632</v>
      </c>
    </row>
    <row r="15" spans="1:17" x14ac:dyDescent="0.2">
      <c r="A15" s="316" t="s">
        <v>391</v>
      </c>
      <c r="B15" s="404">
        <v>222819227.86000001</v>
      </c>
      <c r="C15" s="404">
        <v>222819227.86000001</v>
      </c>
      <c r="D15" s="456">
        <v>42105.760000000002</v>
      </c>
      <c r="E15" s="445"/>
      <c r="F15" s="456">
        <v>526121.43999999994</v>
      </c>
      <c r="G15" s="456">
        <v>141477</v>
      </c>
      <c r="H15" s="456">
        <v>5624262.7300000004</v>
      </c>
      <c r="I15" s="456">
        <v>9607448.6799999997</v>
      </c>
      <c r="J15" s="456">
        <v>4149865.97</v>
      </c>
      <c r="K15" s="456">
        <v>4058532.2</v>
      </c>
      <c r="L15" s="456">
        <v>13557568.050000001</v>
      </c>
      <c r="M15" s="456">
        <v>6333223.3499999996</v>
      </c>
      <c r="N15" s="456">
        <v>20090.259999999998</v>
      </c>
      <c r="O15" s="456">
        <v>6636603.25</v>
      </c>
      <c r="P15" s="456"/>
      <c r="Q15" s="456">
        <v>160012649.28</v>
      </c>
    </row>
    <row r="16" spans="1:17" x14ac:dyDescent="0.2">
      <c r="A16" s="316" t="s">
        <v>392</v>
      </c>
      <c r="B16" s="404">
        <v>122737233.48</v>
      </c>
      <c r="C16" s="404">
        <v>122737233.48</v>
      </c>
      <c r="D16" s="456">
        <v>237524.7</v>
      </c>
      <c r="E16" s="456">
        <v>2554344.67</v>
      </c>
      <c r="F16" s="456">
        <v>745402.38</v>
      </c>
      <c r="G16" s="456">
        <v>5006555.49</v>
      </c>
      <c r="H16" s="456">
        <v>17777937.989999998</v>
      </c>
      <c r="I16" s="445"/>
      <c r="J16" s="445"/>
      <c r="K16" s="445"/>
      <c r="L16" s="456">
        <v>7287918.2400000002</v>
      </c>
      <c r="M16" s="445"/>
      <c r="N16" s="456">
        <v>542168.56999999995</v>
      </c>
      <c r="O16" s="445"/>
      <c r="P16" s="445"/>
      <c r="Q16" s="445"/>
    </row>
    <row r="17" spans="1:19" x14ac:dyDescent="0.2">
      <c r="A17" s="316" t="s">
        <v>393</v>
      </c>
      <c r="B17" s="404">
        <v>13693031.01</v>
      </c>
      <c r="C17" s="404">
        <v>13693031.01</v>
      </c>
      <c r="D17" s="456">
        <v>2031789.96</v>
      </c>
      <c r="E17" s="456">
        <v>4765435.25</v>
      </c>
      <c r="F17" s="456">
        <v>1510758.38</v>
      </c>
      <c r="G17" s="456">
        <v>13214657.189999999</v>
      </c>
      <c r="H17" s="456">
        <v>6221852.7599999998</v>
      </c>
      <c r="I17" s="445"/>
      <c r="J17" s="445"/>
      <c r="K17" s="445"/>
      <c r="L17" s="456">
        <v>11882864.470000001</v>
      </c>
      <c r="M17" s="445"/>
      <c r="N17" s="456">
        <v>610407.43999999994</v>
      </c>
      <c r="O17" s="445"/>
      <c r="P17" s="445"/>
      <c r="Q17" s="445"/>
    </row>
    <row r="18" spans="1:19" x14ac:dyDescent="0.2">
      <c r="A18" s="316" t="s">
        <v>394</v>
      </c>
      <c r="B18" s="404">
        <v>428735752.97000003</v>
      </c>
      <c r="C18" s="404">
        <v>428735752.97000003</v>
      </c>
      <c r="D18" s="456">
        <v>3588570.96</v>
      </c>
      <c r="E18" s="445"/>
      <c r="F18" s="456">
        <v>7601852.9699999997</v>
      </c>
      <c r="G18" s="456">
        <v>12227337.470000001</v>
      </c>
      <c r="H18" s="445"/>
      <c r="I18" s="445"/>
      <c r="J18" s="445"/>
      <c r="K18" s="445"/>
      <c r="L18" s="445"/>
      <c r="M18" s="445"/>
      <c r="N18" s="445"/>
      <c r="O18" s="445"/>
      <c r="P18" s="445"/>
      <c r="Q18" s="445"/>
    </row>
    <row r="19" spans="1:19" x14ac:dyDescent="0.2">
      <c r="A19" s="316" t="s">
        <v>395</v>
      </c>
      <c r="B19" s="404">
        <v>112840033.09999999</v>
      </c>
      <c r="C19" s="404">
        <v>112840033.09999999</v>
      </c>
      <c r="D19" s="456">
        <v>4169516.47</v>
      </c>
      <c r="E19" s="445"/>
      <c r="F19" s="456">
        <v>7338455.2300000004</v>
      </c>
      <c r="G19" s="445"/>
      <c r="H19" s="445"/>
      <c r="I19" s="445"/>
      <c r="J19" s="445"/>
      <c r="K19" s="445"/>
      <c r="L19" s="445"/>
      <c r="M19" s="445"/>
      <c r="N19" s="445"/>
      <c r="O19" s="445"/>
      <c r="P19" s="445"/>
      <c r="Q19" s="445"/>
    </row>
    <row r="20" spans="1:19" x14ac:dyDescent="0.2">
      <c r="A20" s="316" t="s">
        <v>396</v>
      </c>
      <c r="B20" s="404">
        <v>78923149.730000004</v>
      </c>
      <c r="C20" s="404">
        <v>78923149.730000004</v>
      </c>
      <c r="D20" s="431"/>
      <c r="E20" s="431"/>
      <c r="F20" s="431"/>
      <c r="G20" s="431">
        <f>1350168.91+980735.7</f>
        <v>2330904.61</v>
      </c>
      <c r="H20" s="431"/>
      <c r="I20" s="431"/>
      <c r="J20" s="431"/>
      <c r="K20" s="431"/>
      <c r="L20" s="431">
        <v>5647598.1600000001</v>
      </c>
      <c r="M20" s="431"/>
      <c r="N20" s="431">
        <v>-80000</v>
      </c>
      <c r="O20" s="431">
        <v>4603627.51</v>
      </c>
      <c r="P20" s="456">
        <f>7382628.59+635482.12</f>
        <v>8018110.71</v>
      </c>
      <c r="Q20" s="445"/>
      <c r="R20" s="454"/>
      <c r="S20" s="454"/>
    </row>
    <row r="21" spans="1:19" x14ac:dyDescent="0.2">
      <c r="A21" s="316" t="s">
        <v>397</v>
      </c>
      <c r="B21" s="404">
        <v>386061173.68000001</v>
      </c>
      <c r="C21" s="404">
        <v>386061173.68000001</v>
      </c>
      <c r="D21" s="458">
        <f>SUM(D15:D20)</f>
        <v>10069507.85</v>
      </c>
      <c r="E21" s="458">
        <f t="shared" ref="E21:P21" si="0">SUM(E15:E20)</f>
        <v>7319779.9199999999</v>
      </c>
      <c r="F21" s="458">
        <f t="shared" si="0"/>
        <v>17722590.399999999</v>
      </c>
      <c r="G21" s="458">
        <f t="shared" si="0"/>
        <v>32920931.759999998</v>
      </c>
      <c r="H21" s="458">
        <f t="shared" si="0"/>
        <v>29624053.479999997</v>
      </c>
      <c r="I21" s="458">
        <f t="shared" si="0"/>
        <v>9607448.6799999997</v>
      </c>
      <c r="J21" s="458">
        <f t="shared" si="0"/>
        <v>4149865.97</v>
      </c>
      <c r="K21" s="458">
        <f t="shared" si="0"/>
        <v>4058532.2</v>
      </c>
      <c r="L21" s="458">
        <f t="shared" si="0"/>
        <v>38375948.920000002</v>
      </c>
      <c r="M21" s="458">
        <f t="shared" si="0"/>
        <v>6333223.3499999996</v>
      </c>
      <c r="N21" s="458">
        <f t="shared" si="0"/>
        <v>1092666.27</v>
      </c>
      <c r="O21" s="458">
        <f t="shared" si="0"/>
        <v>11240230.76</v>
      </c>
      <c r="P21" s="458">
        <f t="shared" si="0"/>
        <v>8018110.71</v>
      </c>
      <c r="Q21" s="459">
        <f>SUM(D21:P21)</f>
        <v>180532890.27000001</v>
      </c>
      <c r="R21" s="454"/>
      <c r="S21" s="454"/>
    </row>
    <row r="22" spans="1:19" x14ac:dyDescent="0.2">
      <c r="A22" s="316" t="s">
        <v>398</v>
      </c>
      <c r="B22" s="404">
        <v>43851820.520000003</v>
      </c>
      <c r="C22" s="404">
        <v>43851820.520000003</v>
      </c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54"/>
      <c r="S22" s="454"/>
    </row>
    <row r="23" spans="1:19" x14ac:dyDescent="0.2">
      <c r="A23" s="316" t="s">
        <v>399</v>
      </c>
      <c r="B23" s="404">
        <v>48745287.079999998</v>
      </c>
      <c r="C23" s="404">
        <v>48745287.079999998</v>
      </c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57"/>
      <c r="R23" s="454"/>
      <c r="S23" s="454"/>
    </row>
    <row r="24" spans="1:19" x14ac:dyDescent="0.2">
      <c r="A24" s="316" t="s">
        <v>400</v>
      </c>
      <c r="B24" s="404">
        <v>156249840.28999999</v>
      </c>
      <c r="C24" s="404">
        <v>156249840.28999999</v>
      </c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54"/>
      <c r="S24" s="454"/>
    </row>
    <row r="25" spans="1:19" x14ac:dyDescent="0.2">
      <c r="A25" s="316" t="s">
        <v>401</v>
      </c>
      <c r="B25" s="404">
        <v>334212326.74000001</v>
      </c>
      <c r="C25" s="404">
        <v>334212326.74000001</v>
      </c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54"/>
      <c r="S25" s="454"/>
    </row>
    <row r="26" spans="1:19" x14ac:dyDescent="0.2">
      <c r="A26" s="316" t="s">
        <v>402</v>
      </c>
      <c r="B26" s="404">
        <v>126314123.44000001</v>
      </c>
      <c r="C26" s="404">
        <v>126314123.44000001</v>
      </c>
      <c r="D26" s="456">
        <v>10771406.6</v>
      </c>
      <c r="E26" s="445"/>
      <c r="F26" s="456">
        <v>18957950.079999998</v>
      </c>
      <c r="G26" s="456">
        <v>31588862.890000001</v>
      </c>
      <c r="H26" s="456">
        <v>5682202.7300000004</v>
      </c>
      <c r="I26" s="445"/>
      <c r="J26" s="445"/>
      <c r="K26" s="445"/>
      <c r="L26" s="456">
        <v>18837599.66</v>
      </c>
      <c r="M26" s="456">
        <v>6774683.0199999996</v>
      </c>
      <c r="N26" s="445"/>
      <c r="O26" s="456">
        <v>17153003.870000001</v>
      </c>
      <c r="P26" s="456"/>
      <c r="Q26" s="456">
        <v>174492445.21000001</v>
      </c>
      <c r="R26" s="454"/>
      <c r="S26" s="454"/>
    </row>
    <row r="27" spans="1:19" x14ac:dyDescent="0.2">
      <c r="A27" s="316" t="s">
        <v>403</v>
      </c>
      <c r="B27" s="404">
        <v>47667692.310000002</v>
      </c>
      <c r="C27" s="404">
        <v>47667692.310000002</v>
      </c>
      <c r="D27" s="445"/>
      <c r="E27" s="445"/>
      <c r="F27" s="445"/>
      <c r="G27" s="445"/>
      <c r="H27" s="456">
        <v>17961079.940000001</v>
      </c>
      <c r="I27" s="445"/>
      <c r="J27" s="445"/>
      <c r="K27" s="445"/>
      <c r="L27" s="456">
        <v>30714679.43</v>
      </c>
      <c r="M27" s="445"/>
      <c r="N27" s="445"/>
      <c r="O27" s="445"/>
      <c r="P27" s="445"/>
      <c r="Q27" s="445"/>
      <c r="R27" s="454"/>
      <c r="S27" s="454"/>
    </row>
    <row r="28" spans="1:19" x14ac:dyDescent="0.2">
      <c r="A28" s="316" t="s">
        <v>393</v>
      </c>
      <c r="B28" s="404">
        <v>6764536.3099999996</v>
      </c>
      <c r="C28" s="404">
        <v>6764536.3099999996</v>
      </c>
      <c r="D28" s="445"/>
      <c r="E28" s="445"/>
      <c r="F28" s="445"/>
      <c r="G28" s="445"/>
      <c r="H28" s="456">
        <v>16050976.99</v>
      </c>
      <c r="I28" s="445"/>
      <c r="J28" s="445"/>
      <c r="K28" s="445"/>
      <c r="L28" s="445"/>
      <c r="M28" s="445"/>
      <c r="N28" s="445"/>
      <c r="O28" s="445"/>
      <c r="P28" s="445"/>
      <c r="Q28" s="445"/>
      <c r="R28" s="454"/>
      <c r="S28" s="454"/>
    </row>
    <row r="29" spans="1:19" x14ac:dyDescent="0.2">
      <c r="A29" s="316" t="s">
        <v>394</v>
      </c>
      <c r="B29" s="404">
        <v>32481644.68</v>
      </c>
      <c r="C29" s="404">
        <v>32481644.68</v>
      </c>
      <c r="D29" s="445"/>
      <c r="E29" s="445"/>
      <c r="F29" s="445"/>
      <c r="G29" s="445"/>
      <c r="H29" s="445"/>
      <c r="I29" s="445"/>
      <c r="J29" s="445"/>
      <c r="K29" s="445"/>
      <c r="L29" s="445"/>
      <c r="M29" s="445"/>
      <c r="N29" s="445"/>
      <c r="O29" s="431">
        <v>4172037.43</v>
      </c>
      <c r="P29" s="445"/>
      <c r="Q29" s="445"/>
      <c r="R29" s="454"/>
      <c r="S29" s="454"/>
    </row>
    <row r="30" spans="1:19" x14ac:dyDescent="0.2">
      <c r="A30" s="316" t="s">
        <v>394</v>
      </c>
      <c r="B30" s="404">
        <v>21880473.559999999</v>
      </c>
      <c r="C30" s="404">
        <v>21880473.559999999</v>
      </c>
      <c r="D30" s="458">
        <f>SUM(D26:D29)</f>
        <v>10771406.6</v>
      </c>
      <c r="E30" s="458">
        <f t="shared" ref="E30:O30" si="1">SUM(E26:E29)</f>
        <v>0</v>
      </c>
      <c r="F30" s="458">
        <f t="shared" si="1"/>
        <v>18957950.079999998</v>
      </c>
      <c r="G30" s="458">
        <f t="shared" si="1"/>
        <v>31588862.890000001</v>
      </c>
      <c r="H30" s="458">
        <f t="shared" si="1"/>
        <v>39694259.660000004</v>
      </c>
      <c r="I30" s="458">
        <f t="shared" si="1"/>
        <v>0</v>
      </c>
      <c r="J30" s="458">
        <f t="shared" si="1"/>
        <v>0</v>
      </c>
      <c r="K30" s="458">
        <f t="shared" si="1"/>
        <v>0</v>
      </c>
      <c r="L30" s="458">
        <f t="shared" si="1"/>
        <v>49552279.090000004</v>
      </c>
      <c r="M30" s="458">
        <f t="shared" si="1"/>
        <v>6774683.0199999996</v>
      </c>
      <c r="N30" s="458">
        <f t="shared" si="1"/>
        <v>0</v>
      </c>
      <c r="O30" s="458">
        <f t="shared" si="1"/>
        <v>21325041.300000001</v>
      </c>
      <c r="P30" s="458"/>
      <c r="Q30" s="459">
        <f>SUM(D30:P30)</f>
        <v>178664482.64000002</v>
      </c>
      <c r="R30" s="454"/>
      <c r="S30" s="454"/>
    </row>
    <row r="31" spans="1:19" x14ac:dyDescent="0.2">
      <c r="A31" s="316"/>
      <c r="B31" s="404"/>
      <c r="C31" s="317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  <c r="R31" s="454"/>
      <c r="S31" s="454"/>
    </row>
    <row r="32" spans="1:19" x14ac:dyDescent="0.2">
      <c r="A32" s="318" t="s">
        <v>325</v>
      </c>
      <c r="B32" s="352">
        <v>2183977346.7599998</v>
      </c>
      <c r="C32" s="352">
        <v>2183977346.7599998</v>
      </c>
      <c r="D32" s="445"/>
      <c r="E32" s="445"/>
      <c r="F32" s="445"/>
      <c r="G32" s="445"/>
      <c r="H32" s="445"/>
      <c r="I32" s="445"/>
      <c r="J32" s="445"/>
      <c r="K32" s="445"/>
      <c r="L32" s="445"/>
      <c r="M32" s="445"/>
      <c r="N32" s="445"/>
      <c r="O32" s="445"/>
      <c r="P32" s="445"/>
      <c r="Q32" s="445"/>
      <c r="R32" s="454"/>
      <c r="S32" s="454"/>
    </row>
    <row r="33" spans="1:17" x14ac:dyDescent="0.2">
      <c r="A33" s="316"/>
      <c r="B33" s="352"/>
      <c r="C33" s="317"/>
      <c r="D33" s="445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5"/>
    </row>
    <row r="34" spans="1:17" ht="15" x14ac:dyDescent="0.25">
      <c r="A34" s="616" t="s">
        <v>322</v>
      </c>
      <c r="B34" s="617"/>
      <c r="C34" s="618"/>
      <c r="D34" s="456">
        <v>10788341.27</v>
      </c>
      <c r="E34" s="445"/>
      <c r="F34" s="456">
        <v>18987755.530000001</v>
      </c>
      <c r="G34" s="456">
        <v>31642673.620000001</v>
      </c>
      <c r="H34" s="456">
        <v>5426674.9299999997</v>
      </c>
      <c r="I34" s="445"/>
      <c r="J34" s="445"/>
      <c r="K34" s="445"/>
      <c r="L34" s="456">
        <v>18882038.699999999</v>
      </c>
      <c r="M34" s="456">
        <v>6785334.0800000001</v>
      </c>
      <c r="N34" s="445"/>
      <c r="O34" s="456">
        <v>17221481.32</v>
      </c>
      <c r="P34" s="456"/>
      <c r="Q34" s="456">
        <v>173004708.58000001</v>
      </c>
    </row>
    <row r="35" spans="1:17" x14ac:dyDescent="0.2">
      <c r="A35" s="316"/>
      <c r="B35" s="316"/>
      <c r="C35" s="317"/>
      <c r="D35" s="445"/>
      <c r="E35" s="445"/>
      <c r="F35" s="445"/>
      <c r="G35" s="456"/>
      <c r="H35" s="456">
        <v>17153375.390000001</v>
      </c>
      <c r="I35" s="445"/>
      <c r="J35" s="445"/>
      <c r="K35" s="445"/>
      <c r="L35" s="456">
        <v>30787864.82</v>
      </c>
      <c r="M35" s="445"/>
      <c r="N35" s="445"/>
      <c r="O35" s="445"/>
      <c r="P35" s="445"/>
      <c r="Q35" s="445"/>
    </row>
    <row r="36" spans="1:17" x14ac:dyDescent="0.2">
      <c r="A36" s="316"/>
      <c r="B36" s="316"/>
      <c r="C36" s="317"/>
      <c r="D36" s="445"/>
      <c r="E36" s="445"/>
      <c r="F36" s="445"/>
      <c r="G36" s="445"/>
      <c r="H36" s="456">
        <v>15329168.92</v>
      </c>
      <c r="I36" s="445"/>
      <c r="J36" s="445"/>
      <c r="K36" s="445"/>
      <c r="L36" s="445"/>
      <c r="M36" s="445"/>
      <c r="N36" s="445"/>
      <c r="O36" s="445"/>
      <c r="P36" s="445"/>
      <c r="Q36" s="445"/>
    </row>
    <row r="37" spans="1:17" x14ac:dyDescent="0.2">
      <c r="A37" s="316"/>
      <c r="B37" s="316"/>
      <c r="C37" s="317"/>
      <c r="D37" s="445"/>
      <c r="E37" s="445"/>
      <c r="F37" s="445"/>
      <c r="G37" s="445"/>
      <c r="H37" s="445"/>
      <c r="I37" s="445"/>
      <c r="J37" s="445"/>
      <c r="K37" s="445"/>
      <c r="L37" s="445"/>
      <c r="M37" s="445"/>
      <c r="N37" s="445"/>
      <c r="O37" s="431">
        <v>4459764.1399999997</v>
      </c>
      <c r="P37" s="445"/>
      <c r="Q37" s="445"/>
    </row>
    <row r="38" spans="1:17" x14ac:dyDescent="0.2">
      <c r="A38" s="318" t="s">
        <v>326</v>
      </c>
      <c r="B38" s="316">
        <v>0</v>
      </c>
      <c r="C38" s="316">
        <v>0</v>
      </c>
      <c r="D38" s="458">
        <f>SUM(D34:D37)</f>
        <v>10788341.27</v>
      </c>
      <c r="E38" s="458">
        <f t="shared" ref="E38:P38" si="2">SUM(E34:E37)</f>
        <v>0</v>
      </c>
      <c r="F38" s="458">
        <f t="shared" si="2"/>
        <v>18987755.530000001</v>
      </c>
      <c r="G38" s="458">
        <f t="shared" si="2"/>
        <v>31642673.620000001</v>
      </c>
      <c r="H38" s="458">
        <f t="shared" si="2"/>
        <v>37909219.240000002</v>
      </c>
      <c r="I38" s="458">
        <f t="shared" si="2"/>
        <v>0</v>
      </c>
      <c r="J38" s="458">
        <f t="shared" si="2"/>
        <v>0</v>
      </c>
      <c r="K38" s="458">
        <f t="shared" si="2"/>
        <v>0</v>
      </c>
      <c r="L38" s="458">
        <f t="shared" si="2"/>
        <v>49669903.519999996</v>
      </c>
      <c r="M38" s="458">
        <f t="shared" si="2"/>
        <v>6785334.0800000001</v>
      </c>
      <c r="N38" s="458">
        <f t="shared" si="2"/>
        <v>0</v>
      </c>
      <c r="O38" s="458">
        <f t="shared" si="2"/>
        <v>21681245.460000001</v>
      </c>
      <c r="P38" s="458">
        <f t="shared" si="2"/>
        <v>0</v>
      </c>
      <c r="Q38" s="459">
        <f>SUM(D38:P38)</f>
        <v>177464472.72000003</v>
      </c>
    </row>
    <row r="39" spans="1:17" x14ac:dyDescent="0.2">
      <c r="A39" s="316"/>
      <c r="B39" s="316"/>
      <c r="C39" s="317"/>
      <c r="D39" s="445"/>
      <c r="E39" s="445"/>
      <c r="F39" s="445"/>
      <c r="G39" s="445"/>
      <c r="H39" s="445"/>
      <c r="I39" s="445"/>
      <c r="J39" s="445"/>
      <c r="K39" s="445"/>
      <c r="L39" s="445"/>
      <c r="M39" s="445"/>
      <c r="N39" s="445"/>
      <c r="O39" s="445"/>
      <c r="P39" s="445"/>
      <c r="Q39" s="445"/>
    </row>
    <row r="40" spans="1:17" x14ac:dyDescent="0.2">
      <c r="A40" s="318" t="s">
        <v>123</v>
      </c>
      <c r="B40" s="352">
        <v>2183977346.7599998</v>
      </c>
      <c r="C40" s="352">
        <v>2183977346.7599998</v>
      </c>
      <c r="D40" s="456">
        <f>+D21+D30+D38</f>
        <v>31629255.719999999</v>
      </c>
      <c r="E40" s="456">
        <f t="shared" ref="E40:P40" si="3">+E21+E30+E38</f>
        <v>7319779.9199999999</v>
      </c>
      <c r="F40" s="456">
        <f t="shared" si="3"/>
        <v>55668296.009999998</v>
      </c>
      <c r="G40" s="456">
        <f t="shared" si="3"/>
        <v>96152468.269999996</v>
      </c>
      <c r="H40" s="456">
        <f t="shared" si="3"/>
        <v>107227532.38</v>
      </c>
      <c r="I40" s="456">
        <f t="shared" si="3"/>
        <v>9607448.6799999997</v>
      </c>
      <c r="J40" s="456">
        <f t="shared" si="3"/>
        <v>4149865.97</v>
      </c>
      <c r="K40" s="456">
        <f t="shared" si="3"/>
        <v>4058532.2</v>
      </c>
      <c r="L40" s="456">
        <f t="shared" si="3"/>
        <v>137598131.53</v>
      </c>
      <c r="M40" s="456">
        <f t="shared" si="3"/>
        <v>19893240.449999999</v>
      </c>
      <c r="N40" s="456">
        <f t="shared" si="3"/>
        <v>1092666.27</v>
      </c>
      <c r="O40" s="456">
        <f t="shared" si="3"/>
        <v>54246517.520000003</v>
      </c>
      <c r="P40" s="456">
        <f t="shared" si="3"/>
        <v>8018110.71</v>
      </c>
      <c r="Q40" s="459">
        <f>SUM(D40:P40)</f>
        <v>536661845.63</v>
      </c>
    </row>
    <row r="41" spans="1:17" x14ac:dyDescent="0.2">
      <c r="Q41" s="452"/>
    </row>
    <row r="42" spans="1:17" x14ac:dyDescent="0.2">
      <c r="D42" s="392">
        <v>1128537540</v>
      </c>
    </row>
    <row r="43" spans="1:17" x14ac:dyDescent="0.2">
      <c r="D43" s="392">
        <f>+D42+Q40</f>
        <v>1665199385.6300001</v>
      </c>
      <c r="O43" s="351"/>
    </row>
    <row r="46" spans="1:17" x14ac:dyDescent="0.2">
      <c r="D46" s="252" t="s">
        <v>627</v>
      </c>
      <c r="E46" s="252" t="s">
        <v>623</v>
      </c>
      <c r="F46" s="252" t="s">
        <v>621</v>
      </c>
      <c r="G46" s="252" t="s">
        <v>622</v>
      </c>
      <c r="H46" s="252" t="s">
        <v>624</v>
      </c>
      <c r="I46" s="454" t="s">
        <v>629</v>
      </c>
      <c r="J46" s="252" t="s">
        <v>626</v>
      </c>
      <c r="K46" s="252" t="s">
        <v>628</v>
      </c>
      <c r="L46" s="454" t="s">
        <v>625</v>
      </c>
      <c r="M46" s="252" t="s">
        <v>630</v>
      </c>
      <c r="N46" s="252" t="s">
        <v>631</v>
      </c>
      <c r="O46" s="252" t="s">
        <v>410</v>
      </c>
      <c r="P46" s="252" t="s">
        <v>632</v>
      </c>
    </row>
    <row r="48" spans="1:17" x14ac:dyDescent="0.2">
      <c r="D48" s="456">
        <v>10432570.33</v>
      </c>
      <c r="E48" s="456">
        <v>0</v>
      </c>
      <c r="F48" s="456">
        <v>18361589.620000001</v>
      </c>
      <c r="G48" s="456">
        <v>30598874.510000002</v>
      </c>
      <c r="H48" s="456">
        <f>5243601.6+16574692.5+14812027.2</f>
        <v>36630321.299999997</v>
      </c>
      <c r="I48" s="456">
        <v>0</v>
      </c>
      <c r="J48" s="456">
        <v>0</v>
      </c>
      <c r="K48" s="456">
        <v>0</v>
      </c>
      <c r="L48" s="456">
        <f>18267419.49+29785651.36</f>
        <v>48053070.849999994</v>
      </c>
      <c r="M48" s="456">
        <v>6561571.7199999997</v>
      </c>
      <c r="N48" s="456">
        <v>0</v>
      </c>
      <c r="O48" s="456">
        <v>16640917.380000001</v>
      </c>
      <c r="P48" s="456">
        <v>0</v>
      </c>
      <c r="Q48" s="456">
        <f>SUM(D48:P48)</f>
        <v>167278915.71000001</v>
      </c>
    </row>
    <row r="49" spans="4:17" x14ac:dyDescent="0.2">
      <c r="D49" s="456">
        <v>11428879.23</v>
      </c>
      <c r="E49" s="456">
        <v>0</v>
      </c>
      <c r="F49" s="456">
        <v>20115118.66</v>
      </c>
      <c r="G49" s="456">
        <v>33513851.969999999</v>
      </c>
      <c r="H49" s="456">
        <f>5737204.44+18134939.13+16206346.53</f>
        <v>40078490.100000001</v>
      </c>
      <c r="I49" s="456">
        <v>0</v>
      </c>
      <c r="J49" s="456">
        <v>0</v>
      </c>
      <c r="K49" s="456">
        <v>0</v>
      </c>
      <c r="L49" s="456">
        <f>20010730.19+32626913.11</f>
        <v>52637643.299999997</v>
      </c>
      <c r="M49" s="456">
        <v>7188200.8300000001</v>
      </c>
      <c r="N49" s="456">
        <v>0</v>
      </c>
      <c r="O49" s="456">
        <f>18186174.7+33278.74</f>
        <v>18219453.439999998</v>
      </c>
      <c r="P49" s="456">
        <v>0</v>
      </c>
      <c r="Q49" s="456">
        <f t="shared" ref="Q49:Q53" si="4">SUM(D49:P49)</f>
        <v>183181637.53</v>
      </c>
    </row>
    <row r="50" spans="4:17" x14ac:dyDescent="0.2">
      <c r="D50" s="456">
        <v>9427673.9800000004</v>
      </c>
      <c r="E50" s="456">
        <v>0</v>
      </c>
      <c r="F50" s="456">
        <v>17096098.43</v>
      </c>
      <c r="G50" s="456">
        <v>28487830.010000002</v>
      </c>
      <c r="H50" s="456">
        <f>4875803.52+15412105.52+13773077.64</f>
        <v>34060986.68</v>
      </c>
      <c r="I50" s="456">
        <v>0</v>
      </c>
      <c r="J50" s="456">
        <v>0</v>
      </c>
      <c r="K50" s="456">
        <v>0</v>
      </c>
      <c r="L50" s="456">
        <f>17021416.3+27753622.46</f>
        <v>44775038.760000005</v>
      </c>
      <c r="M50" s="456">
        <v>5406314.96</v>
      </c>
      <c r="N50" s="456">
        <v>0</v>
      </c>
      <c r="O50" s="456">
        <v>15540309.6</v>
      </c>
      <c r="P50" s="456">
        <v>0</v>
      </c>
      <c r="Q50" s="456">
        <f t="shared" si="4"/>
        <v>154794252.41999999</v>
      </c>
    </row>
    <row r="51" spans="4:17" x14ac:dyDescent="0.2">
      <c r="D51" s="456">
        <v>0</v>
      </c>
      <c r="E51" s="456">
        <v>0</v>
      </c>
      <c r="F51" s="456">
        <v>0</v>
      </c>
      <c r="G51" s="456">
        <v>0</v>
      </c>
      <c r="H51" s="456">
        <v>0</v>
      </c>
      <c r="I51" s="456">
        <v>0</v>
      </c>
      <c r="J51" s="456">
        <v>0</v>
      </c>
      <c r="K51" s="456">
        <v>0</v>
      </c>
      <c r="L51" s="456">
        <v>0</v>
      </c>
      <c r="M51" s="456">
        <v>0</v>
      </c>
      <c r="N51" s="456">
        <v>0</v>
      </c>
      <c r="O51" s="456">
        <v>4459764.1500000004</v>
      </c>
      <c r="P51" s="456">
        <v>0</v>
      </c>
      <c r="Q51" s="456">
        <f t="shared" si="4"/>
        <v>4459764.1500000004</v>
      </c>
    </row>
    <row r="52" spans="4:17" x14ac:dyDescent="0.2">
      <c r="D52" s="456">
        <v>0</v>
      </c>
      <c r="E52" s="456">
        <v>0</v>
      </c>
      <c r="F52" s="456">
        <v>0</v>
      </c>
      <c r="G52" s="456">
        <v>0</v>
      </c>
      <c r="H52" s="456">
        <v>0</v>
      </c>
      <c r="I52" s="456">
        <v>0</v>
      </c>
      <c r="J52" s="456">
        <v>0</v>
      </c>
      <c r="K52" s="456">
        <v>0</v>
      </c>
      <c r="L52" s="456">
        <v>0</v>
      </c>
      <c r="M52" s="456">
        <v>0</v>
      </c>
      <c r="N52" s="456">
        <v>0</v>
      </c>
      <c r="O52" s="456">
        <v>4315900.78</v>
      </c>
      <c r="P52" s="456">
        <v>0</v>
      </c>
      <c r="Q52" s="456">
        <f t="shared" si="4"/>
        <v>4315900.78</v>
      </c>
    </row>
    <row r="53" spans="4:17" x14ac:dyDescent="0.2">
      <c r="D53" s="431">
        <v>0</v>
      </c>
      <c r="E53" s="431">
        <v>0</v>
      </c>
      <c r="F53" s="431">
        <v>0</v>
      </c>
      <c r="G53" s="431">
        <v>0</v>
      </c>
      <c r="H53" s="431">
        <v>0</v>
      </c>
      <c r="I53" s="431">
        <v>0</v>
      </c>
      <c r="J53" s="431">
        <v>0</v>
      </c>
      <c r="K53" s="431">
        <v>0</v>
      </c>
      <c r="L53" s="431">
        <v>0</v>
      </c>
      <c r="M53" s="431">
        <v>0</v>
      </c>
      <c r="N53" s="431">
        <v>0</v>
      </c>
      <c r="O53" s="431">
        <v>4747490.87</v>
      </c>
      <c r="P53" s="456">
        <v>0</v>
      </c>
      <c r="Q53" s="456">
        <f t="shared" si="4"/>
        <v>4747490.87</v>
      </c>
    </row>
    <row r="54" spans="4:17" x14ac:dyDescent="0.2">
      <c r="D54" s="458">
        <f>SUM(D48:D53)</f>
        <v>31289123.540000003</v>
      </c>
      <c r="E54" s="458">
        <f t="shared" ref="E54:P54" si="5">SUM(E48:E53)</f>
        <v>0</v>
      </c>
      <c r="F54" s="458">
        <f t="shared" si="5"/>
        <v>55572806.710000001</v>
      </c>
      <c r="G54" s="458">
        <f t="shared" si="5"/>
        <v>92600556.49000001</v>
      </c>
      <c r="H54" s="458">
        <f t="shared" si="5"/>
        <v>110769798.08000001</v>
      </c>
      <c r="I54" s="458">
        <f t="shared" si="5"/>
        <v>0</v>
      </c>
      <c r="J54" s="458">
        <f t="shared" si="5"/>
        <v>0</v>
      </c>
      <c r="K54" s="458">
        <f t="shared" si="5"/>
        <v>0</v>
      </c>
      <c r="L54" s="458">
        <f t="shared" si="5"/>
        <v>145465752.91</v>
      </c>
      <c r="M54" s="458">
        <f t="shared" si="5"/>
        <v>19156087.510000002</v>
      </c>
      <c r="N54" s="458">
        <f t="shared" si="5"/>
        <v>0</v>
      </c>
      <c r="O54" s="458">
        <f t="shared" si="5"/>
        <v>63923836.219999999</v>
      </c>
      <c r="P54" s="458">
        <f t="shared" si="5"/>
        <v>0</v>
      </c>
      <c r="Q54" s="459">
        <f>SUM(D54:P54)</f>
        <v>518777961.46000004</v>
      </c>
    </row>
    <row r="55" spans="4:17" x14ac:dyDescent="0.2">
      <c r="D55" s="445"/>
      <c r="E55" s="445"/>
      <c r="F55" s="445"/>
      <c r="G55" s="445"/>
      <c r="H55" s="445"/>
      <c r="I55" s="445"/>
      <c r="J55" s="445"/>
      <c r="K55" s="445"/>
      <c r="L55" s="445"/>
      <c r="M55" s="445"/>
      <c r="N55" s="445"/>
      <c r="O55" s="445"/>
      <c r="P55" s="445"/>
      <c r="Q55" s="445"/>
    </row>
  </sheetData>
  <mergeCells count="8">
    <mergeCell ref="D8:F8"/>
    <mergeCell ref="G8:H8"/>
    <mergeCell ref="A34:C34"/>
    <mergeCell ref="A7:C7"/>
    <mergeCell ref="A8:C8"/>
    <mergeCell ref="A9:C9"/>
    <mergeCell ref="A10:C10"/>
    <mergeCell ref="A13:C13"/>
  </mergeCells>
  <pageMargins left="1.36" right="0.23622047244094491" top="0.62" bottom="0.74803149606299213" header="0.31496062992125984" footer="0.31496062992125984"/>
  <pageSetup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H47"/>
  <sheetViews>
    <sheetView topLeftCell="B1" zoomScaleNormal="100" workbookViewId="0">
      <selection activeCell="A7" sqref="A7:E43"/>
    </sheetView>
  </sheetViews>
  <sheetFormatPr baseColWidth="10" defaultRowHeight="14.25" x14ac:dyDescent="0.2"/>
  <cols>
    <col min="1" max="1" width="10.140625" style="252" hidden="1" customWidth="1"/>
    <col min="2" max="2" width="61.42578125" style="252" customWidth="1"/>
    <col min="3" max="3" width="23" style="252" customWidth="1"/>
    <col min="4" max="4" width="21.28515625" style="252" customWidth="1"/>
    <col min="5" max="5" width="21" style="252" customWidth="1"/>
    <col min="6" max="6" width="4.28515625" style="3" customWidth="1"/>
    <col min="7" max="7" width="11.42578125" style="252"/>
    <col min="8" max="8" width="16.85546875" style="252" bestFit="1" customWidth="1"/>
    <col min="9" max="16384" width="11.42578125" style="252"/>
  </cols>
  <sheetData>
    <row r="7" spans="1:5" ht="15" x14ac:dyDescent="0.25">
      <c r="A7" s="571" t="s">
        <v>375</v>
      </c>
      <c r="B7" s="572"/>
      <c r="C7" s="572"/>
      <c r="D7" s="572"/>
      <c r="E7" s="572"/>
    </row>
    <row r="8" spans="1:5" ht="15" x14ac:dyDescent="0.25">
      <c r="A8" s="574" t="s">
        <v>358</v>
      </c>
      <c r="B8" s="575"/>
      <c r="C8" s="575"/>
      <c r="D8" s="575"/>
      <c r="E8" s="575"/>
    </row>
    <row r="9" spans="1:5" ht="15" x14ac:dyDescent="0.25">
      <c r="A9" s="577" t="s">
        <v>637</v>
      </c>
      <c r="B9" s="578"/>
      <c r="C9" s="578"/>
      <c r="D9" s="578"/>
      <c r="E9" s="578"/>
    </row>
    <row r="10" spans="1:5" ht="6" customHeight="1" x14ac:dyDescent="0.2">
      <c r="A10" s="3"/>
      <c r="B10" s="3"/>
      <c r="C10" s="3"/>
      <c r="D10" s="3"/>
      <c r="E10" s="3"/>
    </row>
    <row r="11" spans="1:5" ht="17.25" x14ac:dyDescent="0.2">
      <c r="A11" s="592" t="s">
        <v>61</v>
      </c>
      <c r="B11" s="592"/>
      <c r="C11" s="284" t="s">
        <v>194</v>
      </c>
      <c r="D11" s="284" t="s">
        <v>197</v>
      </c>
      <c r="E11" s="284" t="s">
        <v>383</v>
      </c>
    </row>
    <row r="12" spans="1:5" ht="5.25" customHeight="1" thickBot="1" x14ac:dyDescent="0.25">
      <c r="A12" s="297"/>
      <c r="B12" s="298"/>
      <c r="C12" s="299"/>
      <c r="D12" s="299"/>
      <c r="E12" s="299"/>
    </row>
    <row r="13" spans="1:5" ht="15.75" thickBot="1" x14ac:dyDescent="0.25">
      <c r="A13" s="325"/>
      <c r="B13" s="326" t="s">
        <v>359</v>
      </c>
      <c r="C13" s="353">
        <v>41806642000</v>
      </c>
      <c r="D13" s="353">
        <v>40980950047.839996</v>
      </c>
      <c r="E13" s="353">
        <v>40980950047.839996</v>
      </c>
    </row>
    <row r="14" spans="1:5" ht="15" x14ac:dyDescent="0.2">
      <c r="A14" s="622" t="s">
        <v>384</v>
      </c>
      <c r="B14" s="623"/>
      <c r="C14" s="354">
        <v>41806642000</v>
      </c>
      <c r="D14" s="354">
        <v>40980950047.839996</v>
      </c>
      <c r="E14" s="354">
        <v>40980950047.839996</v>
      </c>
    </row>
    <row r="15" spans="1:5" ht="15" x14ac:dyDescent="0.2">
      <c r="A15" s="624" t="s">
        <v>385</v>
      </c>
      <c r="B15" s="625"/>
      <c r="C15" s="355">
        <v>0</v>
      </c>
      <c r="D15" s="355">
        <v>0</v>
      </c>
      <c r="E15" s="355">
        <v>0</v>
      </c>
    </row>
    <row r="16" spans="1:5" ht="6.75" customHeight="1" thickBot="1" x14ac:dyDescent="0.25">
      <c r="A16" s="285"/>
      <c r="B16" s="286"/>
      <c r="C16" s="356"/>
      <c r="D16" s="356"/>
      <c r="E16" s="356"/>
    </row>
    <row r="17" spans="1:8" ht="15.75" thickBot="1" x14ac:dyDescent="0.25">
      <c r="A17" s="327"/>
      <c r="B17" s="326" t="s">
        <v>360</v>
      </c>
      <c r="C17" s="353">
        <v>41153970000</v>
      </c>
      <c r="D17" s="353">
        <v>44270429830.580009</v>
      </c>
      <c r="E17" s="353">
        <v>43307586009.840004</v>
      </c>
      <c r="H17" s="351"/>
    </row>
    <row r="18" spans="1:8" ht="15" x14ac:dyDescent="0.2">
      <c r="A18" s="626" t="s">
        <v>386</v>
      </c>
      <c r="B18" s="627"/>
      <c r="C18" s="354">
        <v>41153970000</v>
      </c>
      <c r="D18" s="354">
        <v>44270429830.580009</v>
      </c>
      <c r="E18" s="354">
        <v>43307586009.840004</v>
      </c>
      <c r="H18" s="351"/>
    </row>
    <row r="19" spans="1:8" ht="15" x14ac:dyDescent="0.2">
      <c r="A19" s="624" t="s">
        <v>387</v>
      </c>
      <c r="B19" s="625"/>
      <c r="C19" s="355"/>
      <c r="D19" s="355"/>
      <c r="E19" s="355"/>
    </row>
    <row r="20" spans="1:8" ht="5.25" customHeight="1" thickBot="1" x14ac:dyDescent="0.25">
      <c r="A20" s="301"/>
      <c r="B20" s="300"/>
      <c r="C20" s="356"/>
      <c r="D20" s="356"/>
      <c r="E20" s="356"/>
    </row>
    <row r="21" spans="1:8" ht="15.75" thickBot="1" x14ac:dyDescent="0.25">
      <c r="A21" s="325"/>
      <c r="B21" s="326" t="s">
        <v>361</v>
      </c>
      <c r="C21" s="353">
        <v>652672000</v>
      </c>
      <c r="D21" s="353">
        <v>-3289479782.7400131</v>
      </c>
      <c r="E21" s="353">
        <v>-2326635962.0000076</v>
      </c>
    </row>
    <row r="22" spans="1:8" x14ac:dyDescent="0.2">
      <c r="A22" s="3"/>
      <c r="B22" s="3"/>
      <c r="C22" s="3"/>
      <c r="D22" s="3"/>
      <c r="E22" s="3"/>
    </row>
    <row r="23" spans="1:8" ht="17.25" x14ac:dyDescent="0.2">
      <c r="A23" s="592" t="s">
        <v>61</v>
      </c>
      <c r="B23" s="592"/>
      <c r="C23" s="284" t="s">
        <v>194</v>
      </c>
      <c r="D23" s="284" t="s">
        <v>197</v>
      </c>
      <c r="E23" s="284" t="s">
        <v>383</v>
      </c>
    </row>
    <row r="24" spans="1:8" ht="6.75" customHeight="1" x14ac:dyDescent="0.2">
      <c r="A24" s="297"/>
      <c r="B24" s="298"/>
      <c r="C24" s="299"/>
      <c r="D24" s="299"/>
      <c r="E24" s="299"/>
    </row>
    <row r="25" spans="1:8" ht="15" x14ac:dyDescent="0.2">
      <c r="A25" s="624" t="s">
        <v>362</v>
      </c>
      <c r="B25" s="625"/>
      <c r="C25" s="357">
        <v>652672000</v>
      </c>
      <c r="D25" s="357">
        <v>-3289479782.7400131</v>
      </c>
      <c r="E25" s="357">
        <v>-2326635962.0000076</v>
      </c>
    </row>
    <row r="26" spans="1:8" ht="6" customHeight="1" x14ac:dyDescent="0.2">
      <c r="A26" s="285"/>
      <c r="B26" s="286"/>
      <c r="C26" s="358"/>
      <c r="D26" s="358"/>
      <c r="E26" s="358"/>
    </row>
    <row r="27" spans="1:8" ht="15" x14ac:dyDescent="0.2">
      <c r="A27" s="624" t="s">
        <v>363</v>
      </c>
      <c r="B27" s="625"/>
      <c r="C27" s="357">
        <v>2450122000</v>
      </c>
      <c r="D27" s="357">
        <v>2409450508.1500001</v>
      </c>
      <c r="E27" s="357">
        <v>2409450508.1500001</v>
      </c>
    </row>
    <row r="28" spans="1:8" ht="7.5" customHeight="1" thickBot="1" x14ac:dyDescent="0.25">
      <c r="A28" s="301"/>
      <c r="B28" s="300"/>
      <c r="C28" s="359"/>
      <c r="D28" s="359"/>
      <c r="E28" s="359"/>
    </row>
    <row r="29" spans="1:8" ht="15.75" thickBot="1" x14ac:dyDescent="0.25">
      <c r="A29" s="327"/>
      <c r="B29" s="326" t="s">
        <v>364</v>
      </c>
      <c r="C29" s="360">
        <v>-1797450000</v>
      </c>
      <c r="D29" s="360">
        <v>-5698930290.8900127</v>
      </c>
      <c r="E29" s="360">
        <v>-4736086470.1500072</v>
      </c>
    </row>
    <row r="30" spans="1:8" x14ac:dyDescent="0.2">
      <c r="A30" s="3"/>
      <c r="B30" s="3"/>
      <c r="C30" s="3"/>
      <c r="D30" s="3"/>
      <c r="E30" s="3"/>
    </row>
    <row r="31" spans="1:8" ht="17.25" x14ac:dyDescent="0.2">
      <c r="A31" s="592" t="s">
        <v>61</v>
      </c>
      <c r="B31" s="592"/>
      <c r="C31" s="284" t="s">
        <v>194</v>
      </c>
      <c r="D31" s="284" t="s">
        <v>197</v>
      </c>
      <c r="E31" s="284" t="s">
        <v>383</v>
      </c>
    </row>
    <row r="32" spans="1:8" ht="5.25" customHeight="1" x14ac:dyDescent="0.2">
      <c r="A32" s="297"/>
      <c r="B32" s="298"/>
      <c r="C32" s="299"/>
      <c r="D32" s="299"/>
      <c r="E32" s="299"/>
    </row>
    <row r="33" spans="1:8" ht="15" x14ac:dyDescent="0.2">
      <c r="A33" s="624" t="s">
        <v>365</v>
      </c>
      <c r="B33" s="625"/>
      <c r="C33" s="357">
        <v>0</v>
      </c>
      <c r="D33" s="357">
        <v>3394500000</v>
      </c>
      <c r="E33" s="357">
        <v>3394500000</v>
      </c>
      <c r="H33" s="351"/>
    </row>
    <row r="34" spans="1:8" ht="5.25" customHeight="1" x14ac:dyDescent="0.2">
      <c r="A34" s="285"/>
      <c r="B34" s="286"/>
      <c r="C34" s="358"/>
      <c r="D34" s="358"/>
      <c r="E34" s="358"/>
    </row>
    <row r="35" spans="1:8" ht="15" x14ac:dyDescent="0.2">
      <c r="A35" s="624" t="s">
        <v>366</v>
      </c>
      <c r="B35" s="625"/>
      <c r="C35" s="357">
        <v>652672000</v>
      </c>
      <c r="D35" s="357">
        <v>541116058.24000001</v>
      </c>
      <c r="E35" s="357">
        <v>541116058.24000001</v>
      </c>
      <c r="H35" s="351"/>
    </row>
    <row r="36" spans="1:8" ht="3.75" customHeight="1" thickBot="1" x14ac:dyDescent="0.25">
      <c r="A36" s="302"/>
      <c r="B36" s="303"/>
      <c r="C36" s="361"/>
      <c r="D36" s="361"/>
      <c r="E36" s="361"/>
    </row>
    <row r="37" spans="1:8" ht="15.75" thickBot="1" x14ac:dyDescent="0.25">
      <c r="A37" s="327"/>
      <c r="B37" s="326" t="s">
        <v>367</v>
      </c>
      <c r="C37" s="360">
        <v>-652672000</v>
      </c>
      <c r="D37" s="360">
        <v>2853383941.7600002</v>
      </c>
      <c r="E37" s="360">
        <v>2853383941.7600002</v>
      </c>
    </row>
    <row r="38" spans="1:8" s="3" customFormat="1" x14ac:dyDescent="0.2"/>
    <row r="39" spans="1:8" ht="30" customHeight="1" x14ac:dyDescent="0.2">
      <c r="A39" s="3"/>
      <c r="B39" s="628" t="s">
        <v>465</v>
      </c>
      <c r="C39" s="628"/>
      <c r="D39" s="628"/>
      <c r="E39" s="628"/>
    </row>
    <row r="40" spans="1:8" ht="45" customHeight="1" x14ac:dyDescent="0.2">
      <c r="A40" s="3"/>
      <c r="B40" s="628" t="s">
        <v>633</v>
      </c>
      <c r="C40" s="628"/>
      <c r="D40" s="628"/>
      <c r="E40" s="628"/>
    </row>
    <row r="41" spans="1:8" x14ac:dyDescent="0.2">
      <c r="A41" s="3"/>
      <c r="B41" s="629" t="s">
        <v>368</v>
      </c>
      <c r="C41" s="629"/>
      <c r="D41" s="629"/>
      <c r="E41" s="629"/>
    </row>
    <row r="42" spans="1:8" s="3" customFormat="1" x14ac:dyDescent="0.2"/>
    <row r="44" spans="1:8" x14ac:dyDescent="0.2">
      <c r="D44" s="363"/>
    </row>
    <row r="45" spans="1:8" x14ac:dyDescent="0.2">
      <c r="D45" s="363"/>
    </row>
    <row r="46" spans="1:8" x14ac:dyDescent="0.2">
      <c r="D46" s="363"/>
    </row>
    <row r="47" spans="1:8" x14ac:dyDescent="0.2">
      <c r="D47" s="363"/>
    </row>
  </sheetData>
  <mergeCells count="17">
    <mergeCell ref="A33:B33"/>
    <mergeCell ref="A35:B35"/>
    <mergeCell ref="B39:E39"/>
    <mergeCell ref="B40:E40"/>
    <mergeCell ref="B41:E41"/>
    <mergeCell ref="A31:B31"/>
    <mergeCell ref="A7:E7"/>
    <mergeCell ref="A8:E8"/>
    <mergeCell ref="A9:E9"/>
    <mergeCell ref="A11:B11"/>
    <mergeCell ref="A14:B14"/>
    <mergeCell ref="A15:B15"/>
    <mergeCell ref="A18:B18"/>
    <mergeCell ref="A19:B19"/>
    <mergeCell ref="A23:B23"/>
    <mergeCell ref="A25:B25"/>
    <mergeCell ref="A27:B27"/>
  </mergeCells>
  <pageMargins left="0.7" right="0.7" top="0.75" bottom="0.75" header="0.3" footer="0.3"/>
  <pageSetup scale="9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68"/>
  <sheetViews>
    <sheetView workbookViewId="0">
      <selection activeCell="B8" sqref="B8:J50"/>
    </sheetView>
  </sheetViews>
  <sheetFormatPr baseColWidth="10" defaultRowHeight="14.25" x14ac:dyDescent="0.2"/>
  <cols>
    <col min="1" max="1" width="2.140625" style="3" customWidth="1"/>
    <col min="2" max="3" width="3.7109375" style="252" customWidth="1"/>
    <col min="4" max="4" width="65.7109375" style="252" customWidth="1"/>
    <col min="5" max="10" width="20.7109375" style="252" customWidth="1"/>
    <col min="11" max="11" width="3.140625" style="3" customWidth="1"/>
    <col min="12" max="12" width="11.42578125" style="252"/>
    <col min="13" max="13" width="16.85546875" style="252" bestFit="1" customWidth="1"/>
    <col min="14" max="16384" width="11.42578125" style="252"/>
  </cols>
  <sheetData>
    <row r="7" spans="2:10" s="3" customFormat="1" ht="6.75" customHeight="1" x14ac:dyDescent="0.2"/>
    <row r="8" spans="2:10" ht="15" x14ac:dyDescent="0.25">
      <c r="B8" s="571" t="s">
        <v>705</v>
      </c>
      <c r="C8" s="572"/>
      <c r="D8" s="572"/>
      <c r="E8" s="572"/>
      <c r="F8" s="572"/>
      <c r="G8" s="572"/>
      <c r="H8" s="572"/>
      <c r="I8" s="572"/>
      <c r="J8" s="573"/>
    </row>
    <row r="9" spans="2:10" ht="15" x14ac:dyDescent="0.25">
      <c r="B9" s="574" t="s">
        <v>375</v>
      </c>
      <c r="C9" s="575"/>
      <c r="D9" s="575"/>
      <c r="E9" s="575"/>
      <c r="F9" s="575"/>
      <c r="G9" s="575"/>
      <c r="H9" s="575"/>
      <c r="I9" s="575"/>
      <c r="J9" s="576"/>
    </row>
    <row r="10" spans="2:10" ht="15" x14ac:dyDescent="0.25">
      <c r="B10" s="574" t="s">
        <v>327</v>
      </c>
      <c r="C10" s="575"/>
      <c r="D10" s="575"/>
      <c r="E10" s="575"/>
      <c r="F10" s="575"/>
      <c r="G10" s="575"/>
      <c r="H10" s="575"/>
      <c r="I10" s="575"/>
      <c r="J10" s="576"/>
    </row>
    <row r="11" spans="2:10" ht="15" x14ac:dyDescent="0.25">
      <c r="B11" s="577" t="s">
        <v>637</v>
      </c>
      <c r="C11" s="578"/>
      <c r="D11" s="578"/>
      <c r="E11" s="578"/>
      <c r="F11" s="578"/>
      <c r="G11" s="578"/>
      <c r="H11" s="578"/>
      <c r="I11" s="578"/>
      <c r="J11" s="579"/>
    </row>
    <row r="12" spans="2:10" s="3" customFormat="1" ht="2.25" customHeight="1" x14ac:dyDescent="0.2">
      <c r="B12" s="319"/>
      <c r="C12" s="319"/>
      <c r="D12" s="319"/>
      <c r="E12" s="319"/>
      <c r="F12" s="319"/>
      <c r="G12" s="319"/>
      <c r="H12" s="319"/>
      <c r="I12" s="319"/>
      <c r="J12" s="319"/>
    </row>
    <row r="13" spans="2:10" ht="15" x14ac:dyDescent="0.2">
      <c r="B13" s="596" t="s">
        <v>61</v>
      </c>
      <c r="C13" s="632"/>
      <c r="D13" s="597"/>
      <c r="E13" s="593" t="s">
        <v>228</v>
      </c>
      <c r="F13" s="593"/>
      <c r="G13" s="593"/>
      <c r="H13" s="593"/>
      <c r="I13" s="593"/>
      <c r="J13" s="593" t="s">
        <v>220</v>
      </c>
    </row>
    <row r="14" spans="2:10" ht="30" x14ac:dyDescent="0.2">
      <c r="B14" s="598"/>
      <c r="C14" s="633"/>
      <c r="D14" s="599"/>
      <c r="E14" s="284" t="s">
        <v>221</v>
      </c>
      <c r="F14" s="284" t="s">
        <v>222</v>
      </c>
      <c r="G14" s="284" t="s">
        <v>196</v>
      </c>
      <c r="H14" s="284" t="s">
        <v>197</v>
      </c>
      <c r="I14" s="284" t="s">
        <v>223</v>
      </c>
      <c r="J14" s="593"/>
    </row>
    <row r="15" spans="2:10" ht="15.75" customHeight="1" x14ac:dyDescent="0.2">
      <c r="B15" s="600"/>
      <c r="C15" s="634"/>
      <c r="D15" s="601"/>
      <c r="E15" s="284">
        <v>1</v>
      </c>
      <c r="F15" s="284">
        <v>2</v>
      </c>
      <c r="G15" s="284" t="s">
        <v>224</v>
      </c>
      <c r="H15" s="284">
        <v>4</v>
      </c>
      <c r="I15" s="284">
        <v>5</v>
      </c>
      <c r="J15" s="284" t="s">
        <v>225</v>
      </c>
    </row>
    <row r="16" spans="2:10" ht="15" customHeight="1" x14ac:dyDescent="0.2">
      <c r="B16" s="635" t="s">
        <v>328</v>
      </c>
      <c r="C16" s="636"/>
      <c r="D16" s="637"/>
      <c r="E16" s="320"/>
      <c r="F16" s="294"/>
      <c r="G16" s="294"/>
      <c r="H16" s="294"/>
      <c r="I16" s="294"/>
      <c r="J16" s="294"/>
    </row>
    <row r="17" spans="2:13" x14ac:dyDescent="0.2">
      <c r="B17" s="285"/>
      <c r="C17" s="630" t="s">
        <v>329</v>
      </c>
      <c r="D17" s="631"/>
      <c r="E17" s="399">
        <v>7359595801</v>
      </c>
      <c r="F17" s="399">
        <v>1848397193.77</v>
      </c>
      <c r="G17" s="365">
        <v>9207992994.7700005</v>
      </c>
      <c r="H17" s="481">
        <v>7504015781.7400007</v>
      </c>
      <c r="I17" s="399">
        <v>7497185091.7800007</v>
      </c>
      <c r="J17" s="402">
        <v>1703977213.0299997</v>
      </c>
      <c r="M17" s="392"/>
    </row>
    <row r="18" spans="2:13" x14ac:dyDescent="0.2">
      <c r="B18" s="285"/>
      <c r="C18" s="321"/>
      <c r="D18" s="286" t="s">
        <v>330</v>
      </c>
      <c r="E18" s="402">
        <v>0</v>
      </c>
      <c r="F18" s="402">
        <v>837155397.86000001</v>
      </c>
      <c r="G18" s="402">
        <v>837155397.86000001</v>
      </c>
      <c r="H18" s="402">
        <v>836798480.97000003</v>
      </c>
      <c r="I18" s="402">
        <v>830182557.10000002</v>
      </c>
      <c r="J18" s="402">
        <v>356916.88999998569</v>
      </c>
      <c r="M18" s="392"/>
    </row>
    <row r="19" spans="2:13" x14ac:dyDescent="0.2">
      <c r="B19" s="285"/>
      <c r="C19" s="321"/>
      <c r="D19" s="286" t="s">
        <v>331</v>
      </c>
      <c r="E19" s="399">
        <v>7359595801</v>
      </c>
      <c r="F19" s="402">
        <v>1011241795.9099998</v>
      </c>
      <c r="G19" s="365">
        <v>8370837596.9099998</v>
      </c>
      <c r="H19" s="365">
        <v>6667217300.7700005</v>
      </c>
      <c r="I19" s="365">
        <v>6667002534.6800003</v>
      </c>
      <c r="J19" s="402">
        <v>1703620296.1399994</v>
      </c>
      <c r="M19" s="392"/>
    </row>
    <row r="20" spans="2:13" x14ac:dyDescent="0.2">
      <c r="B20" s="285"/>
      <c r="C20" s="630" t="s">
        <v>332</v>
      </c>
      <c r="D20" s="631"/>
      <c r="E20" s="399">
        <v>10119506499.08</v>
      </c>
      <c r="F20" s="399">
        <v>3700629387.8300004</v>
      </c>
      <c r="G20" s="365">
        <v>13820135886.91</v>
      </c>
      <c r="H20" s="399">
        <v>10869467412.77</v>
      </c>
      <c r="I20" s="399">
        <v>10116365974.33</v>
      </c>
      <c r="J20" s="402">
        <v>2950668474.1399994</v>
      </c>
      <c r="M20" s="392"/>
    </row>
    <row r="21" spans="2:13" x14ac:dyDescent="0.2">
      <c r="B21" s="285"/>
      <c r="C21" s="321"/>
      <c r="D21" s="286" t="s">
        <v>333</v>
      </c>
      <c r="E21" s="399">
        <v>881444278.64999998</v>
      </c>
      <c r="F21" s="402">
        <v>861356505.09000003</v>
      </c>
      <c r="G21" s="365">
        <v>1742800783.74</v>
      </c>
      <c r="H21" s="365">
        <v>1580244256.3</v>
      </c>
      <c r="I21" s="365">
        <v>1579494754.1199999</v>
      </c>
      <c r="J21" s="402">
        <v>162556527.44000006</v>
      </c>
      <c r="M21" s="392"/>
    </row>
    <row r="22" spans="2:13" x14ac:dyDescent="0.2">
      <c r="B22" s="285"/>
      <c r="C22" s="321"/>
      <c r="D22" s="286" t="s">
        <v>334</v>
      </c>
      <c r="E22" s="402">
        <v>0</v>
      </c>
      <c r="F22" s="402">
        <v>0</v>
      </c>
      <c r="G22" s="402">
        <v>0</v>
      </c>
      <c r="H22" s="402">
        <v>0</v>
      </c>
      <c r="I22" s="402">
        <v>0</v>
      </c>
      <c r="J22" s="402">
        <v>0</v>
      </c>
      <c r="M22" s="392"/>
    </row>
    <row r="23" spans="2:13" x14ac:dyDescent="0.2">
      <c r="B23" s="285"/>
      <c r="C23" s="321"/>
      <c r="D23" s="286" t="s">
        <v>335</v>
      </c>
      <c r="E23" s="402">
        <v>0</v>
      </c>
      <c r="F23" s="402">
        <v>0</v>
      </c>
      <c r="G23" s="402">
        <v>0</v>
      </c>
      <c r="H23" s="402">
        <v>0</v>
      </c>
      <c r="I23" s="402">
        <v>0</v>
      </c>
      <c r="J23" s="402">
        <v>0</v>
      </c>
      <c r="M23" s="392"/>
    </row>
    <row r="24" spans="2:13" x14ac:dyDescent="0.2">
      <c r="B24" s="285"/>
      <c r="C24" s="321"/>
      <c r="D24" s="286" t="s">
        <v>336</v>
      </c>
      <c r="E24" s="399">
        <v>1075612253.0999999</v>
      </c>
      <c r="F24" s="402">
        <v>228484743.4000001</v>
      </c>
      <c r="G24" s="365">
        <v>1304096996.5</v>
      </c>
      <c r="H24" s="365">
        <v>1011787676.64</v>
      </c>
      <c r="I24" s="365">
        <v>950203738.45000005</v>
      </c>
      <c r="J24" s="402">
        <v>292309319.86000001</v>
      </c>
      <c r="M24" s="392"/>
    </row>
    <row r="25" spans="2:13" x14ac:dyDescent="0.2">
      <c r="B25" s="285"/>
      <c r="C25" s="321"/>
      <c r="D25" s="286" t="s">
        <v>337</v>
      </c>
      <c r="E25" s="402">
        <v>0</v>
      </c>
      <c r="F25" s="402">
        <v>0</v>
      </c>
      <c r="G25" s="402">
        <v>0</v>
      </c>
      <c r="H25" s="402">
        <v>0</v>
      </c>
      <c r="I25" s="402">
        <v>0</v>
      </c>
      <c r="J25" s="402">
        <v>0</v>
      </c>
      <c r="M25" s="392"/>
    </row>
    <row r="26" spans="2:13" x14ac:dyDescent="0.2">
      <c r="B26" s="285"/>
      <c r="C26" s="321"/>
      <c r="D26" s="286" t="s">
        <v>338</v>
      </c>
      <c r="E26" s="402">
        <v>0</v>
      </c>
      <c r="F26" s="402">
        <v>0</v>
      </c>
      <c r="G26" s="402">
        <v>0</v>
      </c>
      <c r="H26" s="402">
        <v>0</v>
      </c>
      <c r="I26" s="402">
        <v>0</v>
      </c>
      <c r="J26" s="402">
        <v>0</v>
      </c>
      <c r="M26" s="392"/>
    </row>
    <row r="27" spans="2:13" x14ac:dyDescent="0.2">
      <c r="B27" s="285"/>
      <c r="C27" s="321"/>
      <c r="D27" s="286" t="s">
        <v>339</v>
      </c>
      <c r="E27" s="399">
        <v>5428292967.3299999</v>
      </c>
      <c r="F27" s="402">
        <v>2474481372.0500002</v>
      </c>
      <c r="G27" s="365">
        <v>7902774339.3800001</v>
      </c>
      <c r="H27" s="365">
        <v>5879993856.6999998</v>
      </c>
      <c r="I27" s="365">
        <v>5196624185.2600002</v>
      </c>
      <c r="J27" s="402">
        <v>2022780482.6800003</v>
      </c>
      <c r="M27" s="392"/>
    </row>
    <row r="28" spans="2:13" x14ac:dyDescent="0.2">
      <c r="B28" s="285"/>
      <c r="C28" s="321"/>
      <c r="D28" s="286" t="s">
        <v>340</v>
      </c>
      <c r="E28" s="399">
        <v>2734157000</v>
      </c>
      <c r="F28" s="402">
        <v>136306767.28999996</v>
      </c>
      <c r="G28" s="365">
        <v>2870463767.29</v>
      </c>
      <c r="H28" s="365">
        <v>2397441623.1300001</v>
      </c>
      <c r="I28" s="365">
        <v>2390043296.5</v>
      </c>
      <c r="J28" s="402">
        <v>473022144.15999985</v>
      </c>
      <c r="M28" s="392"/>
    </row>
    <row r="29" spans="2:13" x14ac:dyDescent="0.2">
      <c r="B29" s="285"/>
      <c r="C29" s="630" t="s">
        <v>341</v>
      </c>
      <c r="D29" s="631"/>
      <c r="E29" s="399">
        <v>15096159699.92</v>
      </c>
      <c r="F29" s="399">
        <v>143340864.24000001</v>
      </c>
      <c r="G29" s="365">
        <v>15239500564.16</v>
      </c>
      <c r="H29" s="399">
        <v>14494906288.120001</v>
      </c>
      <c r="I29" s="399">
        <v>14398542786.699999</v>
      </c>
      <c r="J29" s="402">
        <v>744594276.03999901</v>
      </c>
      <c r="M29" s="392"/>
    </row>
    <row r="30" spans="2:13" ht="28.5" x14ac:dyDescent="0.2">
      <c r="B30" s="285"/>
      <c r="C30" s="321"/>
      <c r="D30" s="286" t="s">
        <v>342</v>
      </c>
      <c r="E30" s="399">
        <v>15087333000</v>
      </c>
      <c r="F30" s="402">
        <v>126458707</v>
      </c>
      <c r="G30" s="365">
        <v>15213791707</v>
      </c>
      <c r="H30" s="365">
        <v>14469500735.5</v>
      </c>
      <c r="I30" s="365">
        <v>14387497941.109999</v>
      </c>
      <c r="J30" s="402">
        <v>744290971.5</v>
      </c>
      <c r="M30" s="392"/>
    </row>
    <row r="31" spans="2:13" x14ac:dyDescent="0.2">
      <c r="B31" s="285"/>
      <c r="C31" s="321"/>
      <c r="D31" s="286" t="s">
        <v>343</v>
      </c>
      <c r="E31" s="399">
        <v>8826699.9199999999</v>
      </c>
      <c r="F31" s="402">
        <v>16882157.240000002</v>
      </c>
      <c r="G31" s="365">
        <v>25708857.16</v>
      </c>
      <c r="H31" s="365">
        <v>25405552.620000001</v>
      </c>
      <c r="I31" s="365">
        <v>11044845.59</v>
      </c>
      <c r="J31" s="402">
        <v>303304.53999999911</v>
      </c>
      <c r="M31" s="392"/>
    </row>
    <row r="32" spans="2:13" x14ac:dyDescent="0.2">
      <c r="B32" s="285"/>
      <c r="C32" s="321"/>
      <c r="D32" s="286" t="s">
        <v>344</v>
      </c>
      <c r="E32" s="402">
        <v>0</v>
      </c>
      <c r="F32" s="402">
        <v>0</v>
      </c>
      <c r="G32" s="402">
        <v>0</v>
      </c>
      <c r="H32" s="402">
        <v>0</v>
      </c>
      <c r="I32" s="402">
        <v>0</v>
      </c>
      <c r="J32" s="402">
        <v>0</v>
      </c>
      <c r="M32" s="392"/>
    </row>
    <row r="33" spans="1:13" x14ac:dyDescent="0.2">
      <c r="B33" s="285"/>
      <c r="C33" s="630" t="s">
        <v>345</v>
      </c>
      <c r="D33" s="631"/>
      <c r="E33" s="402">
        <v>0</v>
      </c>
      <c r="F33" s="402">
        <v>0</v>
      </c>
      <c r="G33" s="402">
        <v>0</v>
      </c>
      <c r="H33" s="402">
        <v>0</v>
      </c>
      <c r="I33" s="402">
        <v>0</v>
      </c>
      <c r="J33" s="402">
        <v>0</v>
      </c>
      <c r="M33" s="392"/>
    </row>
    <row r="34" spans="1:13" x14ac:dyDescent="0.2">
      <c r="B34" s="285"/>
      <c r="C34" s="321"/>
      <c r="D34" s="286" t="s">
        <v>346</v>
      </c>
      <c r="E34" s="402">
        <v>0</v>
      </c>
      <c r="F34" s="402">
        <v>0</v>
      </c>
      <c r="G34" s="402">
        <v>0</v>
      </c>
      <c r="H34" s="402">
        <v>0</v>
      </c>
      <c r="I34" s="402">
        <v>0</v>
      </c>
      <c r="J34" s="402">
        <v>0</v>
      </c>
      <c r="M34" s="392"/>
    </row>
    <row r="35" spans="1:13" x14ac:dyDescent="0.2">
      <c r="B35" s="285"/>
      <c r="C35" s="321"/>
      <c r="D35" s="286" t="s">
        <v>347</v>
      </c>
      <c r="E35" s="402">
        <v>0</v>
      </c>
      <c r="F35" s="402">
        <v>0</v>
      </c>
      <c r="G35" s="402">
        <v>0</v>
      </c>
      <c r="H35" s="402">
        <v>0</v>
      </c>
      <c r="I35" s="402">
        <v>0</v>
      </c>
      <c r="J35" s="402">
        <v>0</v>
      </c>
      <c r="M35" s="392"/>
    </row>
    <row r="36" spans="1:13" x14ac:dyDescent="0.2">
      <c r="B36" s="285"/>
      <c r="C36" s="630" t="s">
        <v>348</v>
      </c>
      <c r="D36" s="631"/>
      <c r="E36" s="402">
        <v>0</v>
      </c>
      <c r="F36" s="402">
        <v>0</v>
      </c>
      <c r="G36" s="402">
        <v>0</v>
      </c>
      <c r="H36" s="402">
        <v>0</v>
      </c>
      <c r="I36" s="402">
        <v>0</v>
      </c>
      <c r="J36" s="402">
        <v>0</v>
      </c>
      <c r="M36" s="392"/>
    </row>
    <row r="37" spans="1:13" x14ac:dyDescent="0.2">
      <c r="B37" s="285"/>
      <c r="C37" s="321"/>
      <c r="D37" s="286" t="s">
        <v>349</v>
      </c>
      <c r="E37" s="402">
        <v>0</v>
      </c>
      <c r="F37" s="402">
        <v>0</v>
      </c>
      <c r="G37" s="402">
        <v>0</v>
      </c>
      <c r="H37" s="402">
        <v>0</v>
      </c>
      <c r="I37" s="402">
        <v>0</v>
      </c>
      <c r="J37" s="402">
        <v>0</v>
      </c>
      <c r="M37" s="392"/>
    </row>
    <row r="38" spans="1:13" x14ac:dyDescent="0.2">
      <c r="B38" s="285"/>
      <c r="C38" s="321"/>
      <c r="D38" s="286" t="s">
        <v>350</v>
      </c>
      <c r="E38" s="402">
        <v>0</v>
      </c>
      <c r="F38" s="402">
        <v>0</v>
      </c>
      <c r="G38" s="402">
        <v>0</v>
      </c>
      <c r="H38" s="402">
        <v>0</v>
      </c>
      <c r="I38" s="402">
        <v>0</v>
      </c>
      <c r="J38" s="402">
        <v>0</v>
      </c>
      <c r="M38" s="392"/>
    </row>
    <row r="39" spans="1:13" x14ac:dyDescent="0.2">
      <c r="B39" s="285"/>
      <c r="C39" s="321"/>
      <c r="D39" s="286" t="s">
        <v>351</v>
      </c>
      <c r="E39" s="402">
        <v>0</v>
      </c>
      <c r="F39" s="402">
        <v>0</v>
      </c>
      <c r="G39" s="402">
        <v>0</v>
      </c>
      <c r="H39" s="402">
        <v>0</v>
      </c>
      <c r="I39" s="402">
        <v>0</v>
      </c>
      <c r="J39" s="402">
        <v>0</v>
      </c>
      <c r="M39" s="392"/>
    </row>
    <row r="40" spans="1:13" x14ac:dyDescent="0.2">
      <c r="B40" s="285"/>
      <c r="C40" s="321"/>
      <c r="D40" s="286" t="s">
        <v>352</v>
      </c>
      <c r="E40" s="402">
        <v>0</v>
      </c>
      <c r="F40" s="402">
        <v>0</v>
      </c>
      <c r="G40" s="402">
        <v>0</v>
      </c>
      <c r="H40" s="402">
        <v>0</v>
      </c>
      <c r="I40" s="402">
        <v>0</v>
      </c>
      <c r="J40" s="402">
        <v>0</v>
      </c>
      <c r="M40" s="392"/>
    </row>
    <row r="41" spans="1:13" x14ac:dyDescent="0.2">
      <c r="B41" s="285"/>
      <c r="C41" s="630" t="s">
        <v>353</v>
      </c>
      <c r="D41" s="631"/>
      <c r="E41" s="402">
        <v>0</v>
      </c>
      <c r="F41" s="402">
        <v>0</v>
      </c>
      <c r="G41" s="402">
        <v>0</v>
      </c>
      <c r="H41" s="402">
        <v>0</v>
      </c>
      <c r="I41" s="402">
        <v>0</v>
      </c>
      <c r="J41" s="402">
        <v>0</v>
      </c>
      <c r="M41" s="392"/>
    </row>
    <row r="42" spans="1:13" x14ac:dyDescent="0.2">
      <c r="B42" s="285"/>
      <c r="C42" s="321"/>
      <c r="D42" s="286" t="s">
        <v>354</v>
      </c>
      <c r="E42" s="402">
        <v>0</v>
      </c>
      <c r="F42" s="402">
        <v>0</v>
      </c>
      <c r="G42" s="402">
        <v>0</v>
      </c>
      <c r="H42" s="402">
        <v>0</v>
      </c>
      <c r="I42" s="402">
        <v>0</v>
      </c>
      <c r="J42" s="402">
        <v>0</v>
      </c>
      <c r="M42" s="392"/>
    </row>
    <row r="43" spans="1:13" ht="15" customHeight="1" x14ac:dyDescent="0.2">
      <c r="B43" s="635" t="s">
        <v>355</v>
      </c>
      <c r="C43" s="636"/>
      <c r="D43" s="637"/>
      <c r="E43" s="399">
        <v>5068364000</v>
      </c>
      <c r="F43" s="365">
        <v>84985854.460000038</v>
      </c>
      <c r="G43" s="365">
        <v>5153349854.46</v>
      </c>
      <c r="H43" s="365">
        <v>5101864438</v>
      </c>
      <c r="I43" s="365">
        <v>4995316247.0799999</v>
      </c>
      <c r="J43" s="402">
        <v>51485416.460000038</v>
      </c>
      <c r="M43" s="392"/>
    </row>
    <row r="44" spans="1:13" ht="15" customHeight="1" x14ac:dyDescent="0.2">
      <c r="B44" s="635" t="s">
        <v>356</v>
      </c>
      <c r="C44" s="636"/>
      <c r="D44" s="637"/>
      <c r="E44" s="399">
        <v>3263016000</v>
      </c>
      <c r="F44" s="365">
        <v>8370294.3200001717</v>
      </c>
      <c r="G44" s="365">
        <v>3271386294.3200002</v>
      </c>
      <c r="H44" s="365">
        <v>3271386294.1900005</v>
      </c>
      <c r="I44" s="365">
        <v>3271386294.1900005</v>
      </c>
      <c r="J44" s="402">
        <v>0.12999963760375977</v>
      </c>
      <c r="M44" s="392"/>
    </row>
    <row r="45" spans="1:13" ht="15.75" customHeight="1" x14ac:dyDescent="0.2">
      <c r="B45" s="635" t="s">
        <v>357</v>
      </c>
      <c r="C45" s="636"/>
      <c r="D45" s="637"/>
      <c r="E45" s="399">
        <v>900000000</v>
      </c>
      <c r="F45" s="365">
        <v>2669905674.02</v>
      </c>
      <c r="G45" s="365">
        <v>3569905674.02</v>
      </c>
      <c r="H45" s="365">
        <v>3569905674</v>
      </c>
      <c r="I45" s="365">
        <v>3569905674</v>
      </c>
      <c r="J45" s="402">
        <v>1.9999980926513672E-2</v>
      </c>
      <c r="M45" s="392"/>
    </row>
    <row r="46" spans="1:13" x14ac:dyDescent="0.2">
      <c r="B46" s="322"/>
      <c r="C46" s="323"/>
      <c r="D46" s="324"/>
      <c r="E46" s="400"/>
      <c r="F46" s="401"/>
      <c r="G46" s="401"/>
      <c r="H46" s="401"/>
      <c r="I46" s="401"/>
      <c r="J46" s="401"/>
      <c r="M46" s="392"/>
    </row>
    <row r="47" spans="1:13" s="280" customFormat="1" ht="15" x14ac:dyDescent="0.25">
      <c r="A47" s="279"/>
      <c r="B47" s="295"/>
      <c r="C47" s="638" t="s">
        <v>226</v>
      </c>
      <c r="D47" s="639"/>
      <c r="E47" s="384">
        <v>41806642000</v>
      </c>
      <c r="F47" s="384">
        <v>8455629268.6400013</v>
      </c>
      <c r="G47" s="384">
        <v>50262271268.639992</v>
      </c>
      <c r="H47" s="384">
        <v>44811545888.820007</v>
      </c>
      <c r="I47" s="384">
        <v>43848702068.080002</v>
      </c>
      <c r="J47" s="403">
        <v>5450725379.8199978</v>
      </c>
      <c r="K47" s="279"/>
    </row>
    <row r="48" spans="1:13" x14ac:dyDescent="0.2">
      <c r="B48" s="3"/>
      <c r="C48" s="3"/>
      <c r="D48" s="3"/>
      <c r="E48" s="350"/>
      <c r="F48" s="350"/>
      <c r="G48" s="350"/>
      <c r="H48" s="350"/>
      <c r="I48" s="350"/>
      <c r="J48" s="350"/>
    </row>
    <row r="49" spans="2:10" x14ac:dyDescent="0.2">
      <c r="B49" s="3"/>
      <c r="C49" s="3"/>
      <c r="D49" s="3"/>
      <c r="E49" s="2" t="s">
        <v>119</v>
      </c>
      <c r="F49" s="2" t="s">
        <v>119</v>
      </c>
      <c r="G49" s="2" t="s">
        <v>119</v>
      </c>
      <c r="H49" s="2" t="s">
        <v>119</v>
      </c>
      <c r="I49" s="2" t="s">
        <v>119</v>
      </c>
      <c r="J49" s="2" t="s">
        <v>119</v>
      </c>
    </row>
    <row r="50" spans="2:10" x14ac:dyDescent="0.2">
      <c r="E50" s="475"/>
      <c r="F50" s="475"/>
      <c r="G50" s="475"/>
      <c r="H50" s="475"/>
      <c r="I50" s="475"/>
      <c r="J50" s="475"/>
    </row>
    <row r="51" spans="2:10" x14ac:dyDescent="0.2">
      <c r="E51" s="475"/>
      <c r="F51" s="475"/>
      <c r="G51" s="475"/>
      <c r="H51" s="475"/>
      <c r="I51" s="475"/>
      <c r="J51" s="475"/>
    </row>
    <row r="52" spans="2:10" x14ac:dyDescent="0.2">
      <c r="E52" s="433"/>
      <c r="F52" s="392"/>
      <c r="G52" s="392"/>
      <c r="H52" s="392"/>
      <c r="I52" s="392"/>
      <c r="J52" s="392"/>
    </row>
    <row r="53" spans="2:10" x14ac:dyDescent="0.2">
      <c r="E53" s="393"/>
      <c r="F53" s="393"/>
      <c r="G53" s="393"/>
      <c r="H53" s="363"/>
      <c r="I53" s="363"/>
    </row>
    <row r="54" spans="2:10" x14ac:dyDescent="0.2">
      <c r="E54" s="367"/>
      <c r="F54" s="367"/>
      <c r="G54" s="367"/>
      <c r="H54" s="367"/>
      <c r="I54" s="367"/>
    </row>
    <row r="55" spans="2:10" x14ac:dyDescent="0.2">
      <c r="H55" s="392"/>
      <c r="I55" s="392"/>
    </row>
    <row r="56" spans="2:10" x14ac:dyDescent="0.2">
      <c r="E56" s="351"/>
      <c r="F56" s="351"/>
      <c r="G56" s="351"/>
      <c r="H56" s="392"/>
      <c r="I56" s="351"/>
    </row>
    <row r="58" spans="2:10" x14ac:dyDescent="0.2">
      <c r="H58" s="392"/>
      <c r="I58" s="392"/>
    </row>
    <row r="60" spans="2:10" x14ac:dyDescent="0.2">
      <c r="H60" s="392"/>
      <c r="I60" s="392"/>
    </row>
    <row r="67" spans="9:9" x14ac:dyDescent="0.2">
      <c r="I67" s="351"/>
    </row>
    <row r="68" spans="9:9" x14ac:dyDescent="0.2">
      <c r="I68" s="351"/>
    </row>
  </sheetData>
  <mergeCells count="18">
    <mergeCell ref="C41:D41"/>
    <mergeCell ref="B43:D43"/>
    <mergeCell ref="B44:D44"/>
    <mergeCell ref="B45:D45"/>
    <mergeCell ref="C47:D47"/>
    <mergeCell ref="C36:D36"/>
    <mergeCell ref="B8:J8"/>
    <mergeCell ref="B9:J9"/>
    <mergeCell ref="B10:J10"/>
    <mergeCell ref="B11:J11"/>
    <mergeCell ref="B13:D15"/>
    <mergeCell ref="E13:I13"/>
    <mergeCell ref="J13:J14"/>
    <mergeCell ref="B16:D16"/>
    <mergeCell ref="C17:D17"/>
    <mergeCell ref="C20:D20"/>
    <mergeCell ref="C29:D29"/>
    <mergeCell ref="C33:D33"/>
  </mergeCells>
  <pageMargins left="0.7" right="0.7" top="0.75" bottom="0.75" header="0.3" footer="0.3"/>
  <pageSetup scale="60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79"/>
  <sheetViews>
    <sheetView workbookViewId="0">
      <selection activeCell="B8" sqref="B8:D180"/>
    </sheetView>
  </sheetViews>
  <sheetFormatPr baseColWidth="10" defaultRowHeight="14.25" x14ac:dyDescent="0.2"/>
  <cols>
    <col min="1" max="1" width="1.7109375" style="252" customWidth="1"/>
    <col min="2" max="2" width="92.5703125" style="252" customWidth="1"/>
    <col min="3" max="3" width="19.85546875" style="252" customWidth="1"/>
    <col min="4" max="4" width="18.42578125" style="252" customWidth="1"/>
    <col min="5" max="5" width="1.28515625" style="3" customWidth="1"/>
    <col min="6" max="16384" width="11.42578125" style="252"/>
  </cols>
  <sheetData>
    <row r="7" spans="1:4" ht="15" thickBot="1" x14ac:dyDescent="0.25">
      <c r="A7" s="3"/>
      <c r="B7" s="3"/>
      <c r="C7" s="3"/>
      <c r="D7" s="3"/>
    </row>
    <row r="8" spans="1:4" ht="15" x14ac:dyDescent="0.2">
      <c r="A8" s="3"/>
      <c r="B8" s="640" t="s">
        <v>705</v>
      </c>
      <c r="C8" s="641"/>
      <c r="D8" s="642"/>
    </row>
    <row r="9" spans="1:4" ht="15" x14ac:dyDescent="0.2">
      <c r="A9" s="3"/>
      <c r="B9" s="643" t="s">
        <v>375</v>
      </c>
      <c r="C9" s="644"/>
      <c r="D9" s="645"/>
    </row>
    <row r="10" spans="1:4" ht="15.75" thickBot="1" x14ac:dyDescent="0.25">
      <c r="A10" s="3"/>
      <c r="B10" s="646" t="s">
        <v>369</v>
      </c>
      <c r="C10" s="647"/>
      <c r="D10" s="648"/>
    </row>
    <row r="11" spans="1:4" ht="15" thickBot="1" x14ac:dyDescent="0.25">
      <c r="A11" s="3"/>
      <c r="B11" s="649" t="s">
        <v>370</v>
      </c>
      <c r="C11" s="651" t="s">
        <v>371</v>
      </c>
      <c r="D11" s="652"/>
    </row>
    <row r="12" spans="1:4" ht="29.25" thickBot="1" x14ac:dyDescent="0.25">
      <c r="A12" s="3"/>
      <c r="B12" s="650"/>
      <c r="C12" s="328" t="s">
        <v>372</v>
      </c>
      <c r="D12" s="328" t="s">
        <v>373</v>
      </c>
    </row>
    <row r="13" spans="1:4" ht="15" thickBot="1" x14ac:dyDescent="0.25">
      <c r="A13" s="3"/>
      <c r="B13" s="335"/>
      <c r="C13" s="328"/>
      <c r="D13" s="328"/>
    </row>
    <row r="14" spans="1:4" ht="15" thickBot="1" x14ac:dyDescent="0.25">
      <c r="A14" s="3"/>
      <c r="B14" s="416" t="s">
        <v>476</v>
      </c>
      <c r="C14" s="417" t="s">
        <v>416</v>
      </c>
      <c r="D14" s="417">
        <v>198247110</v>
      </c>
    </row>
    <row r="15" spans="1:4" ht="15" thickBot="1" x14ac:dyDescent="0.25">
      <c r="A15" s="3"/>
      <c r="B15" s="416" t="s">
        <v>477</v>
      </c>
      <c r="C15" s="417" t="s">
        <v>416</v>
      </c>
      <c r="D15" s="417">
        <v>198247111</v>
      </c>
    </row>
    <row r="16" spans="1:4" ht="15" thickBot="1" x14ac:dyDescent="0.25">
      <c r="A16" s="3"/>
      <c r="B16" s="416" t="s">
        <v>478</v>
      </c>
      <c r="C16" s="417" t="s">
        <v>416</v>
      </c>
      <c r="D16" s="417">
        <v>198247112</v>
      </c>
    </row>
    <row r="17" spans="1:4" ht="15" thickBot="1" x14ac:dyDescent="0.25">
      <c r="A17" s="3"/>
      <c r="B17" s="416" t="s">
        <v>479</v>
      </c>
      <c r="C17" s="417" t="s">
        <v>416</v>
      </c>
      <c r="D17" s="417">
        <v>198247113</v>
      </c>
    </row>
    <row r="18" spans="1:4" ht="15" thickBot="1" x14ac:dyDescent="0.25">
      <c r="A18" s="3"/>
      <c r="B18" s="416" t="s">
        <v>480</v>
      </c>
      <c r="C18" s="417" t="s">
        <v>416</v>
      </c>
      <c r="D18" s="417">
        <v>198247114</v>
      </c>
    </row>
    <row r="19" spans="1:4" ht="15" thickBot="1" x14ac:dyDescent="0.25">
      <c r="A19" s="3"/>
      <c r="B19" s="416" t="s">
        <v>481</v>
      </c>
      <c r="C19" s="417" t="s">
        <v>416</v>
      </c>
      <c r="D19" s="417">
        <v>198247115</v>
      </c>
    </row>
    <row r="20" spans="1:4" ht="15" thickBot="1" x14ac:dyDescent="0.25">
      <c r="A20" s="3"/>
      <c r="B20" s="416" t="s">
        <v>482</v>
      </c>
      <c r="C20" s="417" t="s">
        <v>416</v>
      </c>
      <c r="D20" s="417">
        <v>198247116</v>
      </c>
    </row>
    <row r="21" spans="1:4" ht="15" thickBot="1" x14ac:dyDescent="0.25">
      <c r="A21" s="3"/>
      <c r="B21" s="416" t="s">
        <v>483</v>
      </c>
      <c r="C21" s="417" t="s">
        <v>416</v>
      </c>
      <c r="D21" s="417">
        <v>198247117</v>
      </c>
    </row>
    <row r="22" spans="1:4" ht="15" thickBot="1" x14ac:dyDescent="0.25">
      <c r="A22" s="3"/>
      <c r="B22" s="416" t="s">
        <v>484</v>
      </c>
      <c r="C22" s="417" t="s">
        <v>416</v>
      </c>
      <c r="D22" s="417">
        <v>198247118</v>
      </c>
    </row>
    <row r="23" spans="1:4" ht="15" thickBot="1" x14ac:dyDescent="0.25">
      <c r="A23" s="3"/>
      <c r="B23" s="416" t="s">
        <v>485</v>
      </c>
      <c r="C23" s="417" t="s">
        <v>416</v>
      </c>
      <c r="D23" s="417">
        <v>198247119</v>
      </c>
    </row>
    <row r="24" spans="1:4" ht="15" thickBot="1" x14ac:dyDescent="0.25">
      <c r="A24" s="3"/>
      <c r="B24" s="416" t="s">
        <v>486</v>
      </c>
      <c r="C24" s="417" t="s">
        <v>416</v>
      </c>
      <c r="D24" s="417">
        <v>198247120</v>
      </c>
    </row>
    <row r="25" spans="1:4" ht="15" thickBot="1" x14ac:dyDescent="0.25">
      <c r="A25" s="3"/>
      <c r="B25" s="416" t="s">
        <v>487</v>
      </c>
      <c r="C25" s="417" t="s">
        <v>416</v>
      </c>
      <c r="D25" s="417">
        <v>198247121</v>
      </c>
    </row>
    <row r="26" spans="1:4" ht="15" thickBot="1" x14ac:dyDescent="0.25">
      <c r="A26" s="3"/>
      <c r="B26" s="416" t="s">
        <v>488</v>
      </c>
      <c r="C26" s="417" t="s">
        <v>416</v>
      </c>
      <c r="D26" s="417">
        <v>198247122</v>
      </c>
    </row>
    <row r="27" spans="1:4" ht="15" thickBot="1" x14ac:dyDescent="0.25">
      <c r="A27" s="3"/>
      <c r="B27" s="416" t="s">
        <v>489</v>
      </c>
      <c r="C27" s="417" t="s">
        <v>416</v>
      </c>
      <c r="D27" s="417">
        <v>198247123</v>
      </c>
    </row>
    <row r="28" spans="1:4" ht="24.75" thickBot="1" x14ac:dyDescent="0.25">
      <c r="A28" s="3"/>
      <c r="B28" s="416" t="s">
        <v>490</v>
      </c>
      <c r="C28" s="417" t="s">
        <v>416</v>
      </c>
      <c r="D28" s="417">
        <v>198247124</v>
      </c>
    </row>
    <row r="29" spans="1:4" ht="15" thickBot="1" x14ac:dyDescent="0.25">
      <c r="A29" s="3"/>
      <c r="B29" s="416" t="s">
        <v>491</v>
      </c>
      <c r="C29" s="417" t="s">
        <v>416</v>
      </c>
      <c r="D29" s="417">
        <v>198247125</v>
      </c>
    </row>
    <row r="30" spans="1:4" ht="15" thickBot="1" x14ac:dyDescent="0.25">
      <c r="A30" s="3"/>
      <c r="B30" s="416" t="s">
        <v>492</v>
      </c>
      <c r="C30" s="417" t="s">
        <v>416</v>
      </c>
      <c r="D30" s="417">
        <v>198247126</v>
      </c>
    </row>
    <row r="31" spans="1:4" ht="15" thickBot="1" x14ac:dyDescent="0.25">
      <c r="A31" s="3"/>
      <c r="B31" s="416" t="s">
        <v>493</v>
      </c>
      <c r="C31" s="417" t="s">
        <v>416</v>
      </c>
      <c r="D31" s="417">
        <v>198247127</v>
      </c>
    </row>
    <row r="32" spans="1:4" ht="15" thickBot="1" x14ac:dyDescent="0.25">
      <c r="A32" s="3"/>
      <c r="B32" s="416" t="s">
        <v>494</v>
      </c>
      <c r="C32" s="417" t="s">
        <v>416</v>
      </c>
      <c r="D32" s="417">
        <v>198247128</v>
      </c>
    </row>
    <row r="33" spans="1:4" ht="15" thickBot="1" x14ac:dyDescent="0.25">
      <c r="A33" s="3"/>
      <c r="B33" s="416" t="s">
        <v>495</v>
      </c>
      <c r="C33" s="417" t="s">
        <v>416</v>
      </c>
      <c r="D33" s="417">
        <v>198247129</v>
      </c>
    </row>
    <row r="34" spans="1:4" ht="15" thickBot="1" x14ac:dyDescent="0.25">
      <c r="A34" s="3"/>
      <c r="B34" s="416" t="s">
        <v>496</v>
      </c>
      <c r="C34" s="417" t="s">
        <v>416</v>
      </c>
      <c r="D34" s="417">
        <v>198247130</v>
      </c>
    </row>
    <row r="35" spans="1:4" ht="15" thickBot="1" x14ac:dyDescent="0.25">
      <c r="A35" s="3"/>
      <c r="B35" s="416" t="s">
        <v>497</v>
      </c>
      <c r="C35" s="417" t="s">
        <v>416</v>
      </c>
      <c r="D35" s="417">
        <v>198247131</v>
      </c>
    </row>
    <row r="36" spans="1:4" ht="15" thickBot="1" x14ac:dyDescent="0.25">
      <c r="A36" s="3"/>
      <c r="B36" s="416" t="s">
        <v>498</v>
      </c>
      <c r="C36" s="417" t="s">
        <v>416</v>
      </c>
      <c r="D36" s="417">
        <v>198247132</v>
      </c>
    </row>
    <row r="37" spans="1:4" ht="15" thickBot="1" x14ac:dyDescent="0.25">
      <c r="A37" s="3"/>
      <c r="B37" s="416" t="s">
        <v>499</v>
      </c>
      <c r="C37" s="417" t="s">
        <v>416</v>
      </c>
      <c r="D37" s="417">
        <v>198247133</v>
      </c>
    </row>
    <row r="38" spans="1:4" ht="15" thickBot="1" x14ac:dyDescent="0.25">
      <c r="A38" s="3"/>
      <c r="B38" s="416" t="s">
        <v>500</v>
      </c>
      <c r="C38" s="417" t="s">
        <v>416</v>
      </c>
      <c r="D38" s="417">
        <v>198247134</v>
      </c>
    </row>
    <row r="39" spans="1:4" ht="15" thickBot="1" x14ac:dyDescent="0.25">
      <c r="A39" s="3"/>
      <c r="B39" s="416" t="s">
        <v>501</v>
      </c>
      <c r="C39" s="417" t="s">
        <v>416</v>
      </c>
      <c r="D39" s="417">
        <v>198247135</v>
      </c>
    </row>
    <row r="40" spans="1:4" ht="15" thickBot="1" x14ac:dyDescent="0.25">
      <c r="A40" s="3"/>
      <c r="B40" s="416" t="s">
        <v>502</v>
      </c>
      <c r="C40" s="417" t="s">
        <v>416</v>
      </c>
      <c r="D40" s="417">
        <v>198247136</v>
      </c>
    </row>
    <row r="41" spans="1:4" ht="15" thickBot="1" x14ac:dyDescent="0.25">
      <c r="A41" s="3"/>
      <c r="B41" s="416" t="s">
        <v>503</v>
      </c>
      <c r="C41" s="417" t="s">
        <v>416</v>
      </c>
      <c r="D41" s="417">
        <v>197792859</v>
      </c>
    </row>
    <row r="42" spans="1:4" ht="15" thickBot="1" x14ac:dyDescent="0.25">
      <c r="A42" s="3"/>
      <c r="B42" s="416" t="s">
        <v>504</v>
      </c>
      <c r="C42" s="417" t="s">
        <v>416</v>
      </c>
      <c r="D42" s="417">
        <v>197792913</v>
      </c>
    </row>
    <row r="43" spans="1:4" ht="15" thickBot="1" x14ac:dyDescent="0.25">
      <c r="A43" s="3"/>
      <c r="B43" s="416" t="s">
        <v>505</v>
      </c>
      <c r="C43" s="417" t="s">
        <v>416</v>
      </c>
      <c r="D43" s="417">
        <v>197770936</v>
      </c>
    </row>
    <row r="44" spans="1:4" ht="15" thickBot="1" x14ac:dyDescent="0.25">
      <c r="A44" s="3"/>
      <c r="B44" s="416" t="s">
        <v>506</v>
      </c>
      <c r="C44" s="417" t="s">
        <v>416</v>
      </c>
      <c r="D44" s="417">
        <v>197755791</v>
      </c>
    </row>
    <row r="45" spans="1:4" ht="15" thickBot="1" x14ac:dyDescent="0.25">
      <c r="A45" s="3"/>
      <c r="B45" s="416" t="s">
        <v>507</v>
      </c>
      <c r="C45" s="417" t="s">
        <v>416</v>
      </c>
      <c r="D45" s="417">
        <v>197753934</v>
      </c>
    </row>
    <row r="46" spans="1:4" ht="15" thickBot="1" x14ac:dyDescent="0.25">
      <c r="A46" s="3"/>
      <c r="B46" s="416" t="s">
        <v>508</v>
      </c>
      <c r="C46" s="417" t="s">
        <v>416</v>
      </c>
      <c r="D46" s="417">
        <v>197754477</v>
      </c>
    </row>
    <row r="47" spans="1:4" ht="15" thickBot="1" x14ac:dyDescent="0.25">
      <c r="A47" s="3"/>
      <c r="B47" s="416" t="s">
        <v>509</v>
      </c>
      <c r="C47" s="417" t="s">
        <v>416</v>
      </c>
      <c r="D47" s="417">
        <v>197902816</v>
      </c>
    </row>
    <row r="48" spans="1:4" ht="15" thickBot="1" x14ac:dyDescent="0.25">
      <c r="A48" s="3"/>
      <c r="B48" s="416" t="s">
        <v>510</v>
      </c>
      <c r="C48" s="417" t="s">
        <v>416</v>
      </c>
      <c r="D48" s="417">
        <v>197899815</v>
      </c>
    </row>
    <row r="49" spans="1:4" ht="15" thickBot="1" x14ac:dyDescent="0.25">
      <c r="A49" s="3"/>
      <c r="B49" s="416" t="s">
        <v>511</v>
      </c>
      <c r="C49" s="417" t="s">
        <v>416</v>
      </c>
      <c r="D49" s="417">
        <v>199051082</v>
      </c>
    </row>
    <row r="50" spans="1:4" ht="15" thickBot="1" x14ac:dyDescent="0.25">
      <c r="A50" s="3"/>
      <c r="B50" s="416" t="s">
        <v>512</v>
      </c>
      <c r="C50" s="417" t="s">
        <v>416</v>
      </c>
      <c r="D50" s="417">
        <v>199104542</v>
      </c>
    </row>
    <row r="51" spans="1:4" ht="15" thickBot="1" x14ac:dyDescent="0.25">
      <c r="A51" s="3"/>
      <c r="B51" s="416" t="s">
        <v>513</v>
      </c>
      <c r="C51" s="417" t="s">
        <v>416</v>
      </c>
      <c r="D51" s="417">
        <v>199052070</v>
      </c>
    </row>
    <row r="52" spans="1:4" ht="15" thickBot="1" x14ac:dyDescent="0.25">
      <c r="A52" s="3"/>
      <c r="B52" s="416" t="s">
        <v>514</v>
      </c>
      <c r="C52" s="417" t="s">
        <v>416</v>
      </c>
      <c r="D52" s="417">
        <v>199051899</v>
      </c>
    </row>
    <row r="53" spans="1:4" ht="15" thickBot="1" x14ac:dyDescent="0.25">
      <c r="A53" s="3"/>
      <c r="B53" s="416" t="s">
        <v>515</v>
      </c>
      <c r="C53" s="417" t="s">
        <v>416</v>
      </c>
      <c r="D53" s="417">
        <v>199051511</v>
      </c>
    </row>
    <row r="54" spans="1:4" ht="15" thickBot="1" x14ac:dyDescent="0.25">
      <c r="A54" s="3"/>
      <c r="B54" s="416" t="s">
        <v>516</v>
      </c>
      <c r="C54" s="417" t="s">
        <v>416</v>
      </c>
      <c r="D54" s="417">
        <v>199052321</v>
      </c>
    </row>
    <row r="55" spans="1:4" ht="15" thickBot="1" x14ac:dyDescent="0.25">
      <c r="A55" s="3"/>
      <c r="B55" s="416" t="s">
        <v>517</v>
      </c>
      <c r="C55" s="417" t="s">
        <v>416</v>
      </c>
      <c r="D55" s="417">
        <v>199051260</v>
      </c>
    </row>
    <row r="56" spans="1:4" ht="15" thickBot="1" x14ac:dyDescent="0.25">
      <c r="A56" s="3"/>
      <c r="B56" s="416" t="s">
        <v>518</v>
      </c>
      <c r="C56" s="417" t="s">
        <v>416</v>
      </c>
      <c r="D56" s="417">
        <v>199211918</v>
      </c>
    </row>
    <row r="57" spans="1:4" ht="24.75" thickBot="1" x14ac:dyDescent="0.25">
      <c r="A57" s="3"/>
      <c r="B57" s="416" t="s">
        <v>519</v>
      </c>
      <c r="C57" s="417" t="s">
        <v>416</v>
      </c>
      <c r="D57" s="417">
        <v>199212094</v>
      </c>
    </row>
    <row r="58" spans="1:4" ht="15" thickBot="1" x14ac:dyDescent="0.25">
      <c r="A58" s="3"/>
      <c r="B58" s="416" t="s">
        <v>520</v>
      </c>
      <c r="C58" s="417" t="s">
        <v>416</v>
      </c>
      <c r="D58" s="417">
        <v>199212302</v>
      </c>
    </row>
    <row r="59" spans="1:4" ht="15" thickBot="1" x14ac:dyDescent="0.25">
      <c r="A59" s="3"/>
      <c r="B59" s="416" t="s">
        <v>521</v>
      </c>
      <c r="C59" s="417" t="s">
        <v>416</v>
      </c>
      <c r="D59" s="417">
        <v>199258035</v>
      </c>
    </row>
    <row r="60" spans="1:4" ht="15" thickBot="1" x14ac:dyDescent="0.25">
      <c r="A60" s="3"/>
      <c r="B60" s="416" t="s">
        <v>522</v>
      </c>
      <c r="C60" s="417" t="s">
        <v>416</v>
      </c>
      <c r="D60" s="417">
        <v>199212345</v>
      </c>
    </row>
    <row r="61" spans="1:4" ht="15" thickBot="1" x14ac:dyDescent="0.25">
      <c r="A61" s="3"/>
      <c r="B61" s="416" t="s">
        <v>523</v>
      </c>
      <c r="C61" s="417" t="s">
        <v>416</v>
      </c>
      <c r="D61" s="417">
        <v>199212361</v>
      </c>
    </row>
    <row r="62" spans="1:4" ht="15" thickBot="1" x14ac:dyDescent="0.25">
      <c r="A62" s="3"/>
      <c r="B62" s="416" t="s">
        <v>524</v>
      </c>
      <c r="C62" s="417" t="s">
        <v>416</v>
      </c>
      <c r="D62" s="417">
        <v>199588035</v>
      </c>
    </row>
    <row r="63" spans="1:4" ht="15" thickBot="1" x14ac:dyDescent="0.25">
      <c r="A63" s="3"/>
      <c r="B63" s="416" t="s">
        <v>640</v>
      </c>
      <c r="C63" s="417" t="s">
        <v>416</v>
      </c>
      <c r="D63" s="417">
        <v>199895469</v>
      </c>
    </row>
    <row r="64" spans="1:4" ht="15" thickBot="1" x14ac:dyDescent="0.25">
      <c r="A64" s="3"/>
      <c r="B64" s="416" t="s">
        <v>641</v>
      </c>
      <c r="C64" s="417" t="s">
        <v>416</v>
      </c>
      <c r="D64" s="417">
        <v>199893830</v>
      </c>
    </row>
    <row r="65" spans="1:4" ht="15" thickBot="1" x14ac:dyDescent="0.25">
      <c r="A65" s="3"/>
      <c r="B65" s="416" t="s">
        <v>642</v>
      </c>
      <c r="C65" s="417" t="s">
        <v>416</v>
      </c>
      <c r="D65" s="417">
        <v>199890785</v>
      </c>
    </row>
    <row r="66" spans="1:4" ht="15" thickBot="1" x14ac:dyDescent="0.25">
      <c r="A66" s="3"/>
      <c r="B66" s="416" t="s">
        <v>695</v>
      </c>
      <c r="C66" s="417" t="s">
        <v>416</v>
      </c>
      <c r="D66" s="417">
        <v>102371405</v>
      </c>
    </row>
    <row r="67" spans="1:4" ht="15" thickBot="1" x14ac:dyDescent="0.25">
      <c r="A67" s="3"/>
      <c r="B67" s="416" t="s">
        <v>696</v>
      </c>
      <c r="C67" s="417" t="s">
        <v>416</v>
      </c>
      <c r="D67" s="417">
        <v>103305120</v>
      </c>
    </row>
    <row r="68" spans="1:4" ht="15" thickBot="1" x14ac:dyDescent="0.25">
      <c r="A68" s="3"/>
      <c r="B68" s="416" t="s">
        <v>697</v>
      </c>
      <c r="C68" s="417" t="s">
        <v>416</v>
      </c>
      <c r="D68" s="417">
        <v>103329496</v>
      </c>
    </row>
    <row r="69" spans="1:4" ht="15" thickBot="1" x14ac:dyDescent="0.25">
      <c r="A69" s="3"/>
      <c r="B69" s="416" t="s">
        <v>698</v>
      </c>
      <c r="C69" s="417" t="s">
        <v>416</v>
      </c>
      <c r="D69" s="417">
        <v>103525171</v>
      </c>
    </row>
    <row r="70" spans="1:4" ht="15" thickBot="1" x14ac:dyDescent="0.25">
      <c r="A70" s="3"/>
      <c r="B70" s="416" t="s">
        <v>699</v>
      </c>
      <c r="C70" s="417" t="s">
        <v>416</v>
      </c>
      <c r="D70" s="417">
        <v>103523721</v>
      </c>
    </row>
    <row r="71" spans="1:4" ht="15" thickBot="1" x14ac:dyDescent="0.25">
      <c r="A71" s="3"/>
      <c r="B71" s="416" t="s">
        <v>700</v>
      </c>
      <c r="C71" s="417" t="s">
        <v>416</v>
      </c>
      <c r="D71" s="417">
        <v>103304620</v>
      </c>
    </row>
    <row r="72" spans="1:4" ht="15" thickBot="1" x14ac:dyDescent="0.25">
      <c r="A72" s="3"/>
      <c r="B72" s="416" t="s">
        <v>701</v>
      </c>
      <c r="C72" s="417" t="s">
        <v>416</v>
      </c>
      <c r="D72" s="417">
        <v>103304868</v>
      </c>
    </row>
    <row r="73" spans="1:4" ht="15" thickBot="1" x14ac:dyDescent="0.25">
      <c r="A73" s="3"/>
      <c r="B73" s="416" t="s">
        <v>525</v>
      </c>
      <c r="C73" s="417" t="s">
        <v>576</v>
      </c>
      <c r="D73" s="417">
        <v>198247138</v>
      </c>
    </row>
    <row r="74" spans="1:4" ht="15" thickBot="1" x14ac:dyDescent="0.25">
      <c r="A74" s="3"/>
      <c r="B74" s="416" t="s">
        <v>526</v>
      </c>
      <c r="C74" s="417" t="s">
        <v>576</v>
      </c>
      <c r="D74" s="417">
        <v>198247139</v>
      </c>
    </row>
    <row r="75" spans="1:4" ht="15" thickBot="1" x14ac:dyDescent="0.25">
      <c r="A75" s="3"/>
      <c r="B75" s="416" t="s">
        <v>527</v>
      </c>
      <c r="C75" s="417" t="s">
        <v>576</v>
      </c>
      <c r="D75" s="417">
        <v>198247140</v>
      </c>
    </row>
    <row r="76" spans="1:4" ht="15" thickBot="1" x14ac:dyDescent="0.25">
      <c r="A76" s="3"/>
      <c r="B76" s="416" t="s">
        <v>528</v>
      </c>
      <c r="C76" s="417" t="s">
        <v>576</v>
      </c>
      <c r="D76" s="417">
        <v>198247141</v>
      </c>
    </row>
    <row r="77" spans="1:4" ht="15" thickBot="1" x14ac:dyDescent="0.25">
      <c r="A77" s="3"/>
      <c r="B77" s="416" t="s">
        <v>529</v>
      </c>
      <c r="C77" s="417" t="s">
        <v>576</v>
      </c>
      <c r="D77" s="417">
        <v>198247142</v>
      </c>
    </row>
    <row r="78" spans="1:4" ht="15" thickBot="1" x14ac:dyDescent="0.25">
      <c r="A78" s="3"/>
      <c r="B78" s="416" t="s">
        <v>530</v>
      </c>
      <c r="C78" s="417" t="s">
        <v>576</v>
      </c>
      <c r="D78" s="417">
        <v>198247143</v>
      </c>
    </row>
    <row r="79" spans="1:4" ht="15" thickBot="1" x14ac:dyDescent="0.25">
      <c r="A79" s="3"/>
      <c r="B79" s="416" t="s">
        <v>531</v>
      </c>
      <c r="C79" s="417" t="s">
        <v>576</v>
      </c>
      <c r="D79" s="417">
        <v>198247144</v>
      </c>
    </row>
    <row r="80" spans="1:4" ht="15" thickBot="1" x14ac:dyDescent="0.25">
      <c r="A80" s="3"/>
      <c r="B80" s="416" t="s">
        <v>532</v>
      </c>
      <c r="C80" s="417" t="s">
        <v>576</v>
      </c>
      <c r="D80" s="417">
        <v>198247145</v>
      </c>
    </row>
    <row r="81" spans="1:4" ht="15" thickBot="1" x14ac:dyDescent="0.25">
      <c r="A81" s="3"/>
      <c r="B81" s="416" t="s">
        <v>533</v>
      </c>
      <c r="C81" s="417" t="s">
        <v>576</v>
      </c>
      <c r="D81" s="417">
        <v>198247146</v>
      </c>
    </row>
    <row r="82" spans="1:4" ht="15" thickBot="1" x14ac:dyDescent="0.25">
      <c r="A82" s="3"/>
      <c r="B82" s="416" t="s">
        <v>534</v>
      </c>
      <c r="C82" s="417" t="s">
        <v>576</v>
      </c>
      <c r="D82" s="417">
        <v>198247147</v>
      </c>
    </row>
    <row r="83" spans="1:4" ht="15" thickBot="1" x14ac:dyDescent="0.25">
      <c r="A83" s="3"/>
      <c r="B83" s="416" t="s">
        <v>535</v>
      </c>
      <c r="C83" s="417" t="s">
        <v>576</v>
      </c>
      <c r="D83" s="417">
        <v>198247148</v>
      </c>
    </row>
    <row r="84" spans="1:4" ht="15" thickBot="1" x14ac:dyDescent="0.25">
      <c r="A84" s="3"/>
      <c r="B84" s="416" t="s">
        <v>536</v>
      </c>
      <c r="C84" s="417" t="s">
        <v>576</v>
      </c>
      <c r="D84" s="417">
        <v>198247149</v>
      </c>
    </row>
    <row r="85" spans="1:4" ht="15" thickBot="1" x14ac:dyDescent="0.25">
      <c r="A85" s="3"/>
      <c r="B85" s="416" t="s">
        <v>537</v>
      </c>
      <c r="C85" s="417" t="s">
        <v>576</v>
      </c>
      <c r="D85" s="417">
        <v>198247150</v>
      </c>
    </row>
    <row r="86" spans="1:4" ht="15" thickBot="1" x14ac:dyDescent="0.25">
      <c r="A86" s="3"/>
      <c r="B86" s="416" t="s">
        <v>538</v>
      </c>
      <c r="C86" s="417" t="s">
        <v>576</v>
      </c>
      <c r="D86" s="417">
        <v>198247151</v>
      </c>
    </row>
    <row r="87" spans="1:4" ht="15" thickBot="1" x14ac:dyDescent="0.25">
      <c r="A87" s="3"/>
      <c r="B87" s="416" t="s">
        <v>539</v>
      </c>
      <c r="C87" s="417" t="s">
        <v>576</v>
      </c>
      <c r="D87" s="417">
        <v>198247152</v>
      </c>
    </row>
    <row r="88" spans="1:4" ht="15" thickBot="1" x14ac:dyDescent="0.25">
      <c r="A88" s="3"/>
      <c r="B88" s="416" t="s">
        <v>540</v>
      </c>
      <c r="C88" s="417" t="s">
        <v>576</v>
      </c>
      <c r="D88" s="417">
        <v>198247153</v>
      </c>
    </row>
    <row r="89" spans="1:4" ht="15" thickBot="1" x14ac:dyDescent="0.25">
      <c r="A89" s="3"/>
      <c r="B89" s="416" t="s">
        <v>541</v>
      </c>
      <c r="C89" s="417" t="s">
        <v>576</v>
      </c>
      <c r="D89" s="417">
        <v>198247154</v>
      </c>
    </row>
    <row r="90" spans="1:4" ht="15" thickBot="1" x14ac:dyDescent="0.25">
      <c r="A90" s="3"/>
      <c r="B90" s="416" t="s">
        <v>542</v>
      </c>
      <c r="C90" s="417" t="s">
        <v>576</v>
      </c>
      <c r="D90" s="417">
        <v>198247155</v>
      </c>
    </row>
    <row r="91" spans="1:4" ht="15" thickBot="1" x14ac:dyDescent="0.25">
      <c r="A91" s="3"/>
      <c r="B91" s="416" t="s">
        <v>543</v>
      </c>
      <c r="C91" s="417" t="s">
        <v>576</v>
      </c>
      <c r="D91" s="417">
        <v>198247156</v>
      </c>
    </row>
    <row r="92" spans="1:4" ht="15" thickBot="1" x14ac:dyDescent="0.25">
      <c r="A92" s="3"/>
      <c r="B92" s="416" t="s">
        <v>544</v>
      </c>
      <c r="C92" s="417" t="s">
        <v>576</v>
      </c>
      <c r="D92" s="417">
        <v>198247157</v>
      </c>
    </row>
    <row r="93" spans="1:4" ht="15" thickBot="1" x14ac:dyDescent="0.25">
      <c r="A93" s="3"/>
      <c r="B93" s="416" t="s">
        <v>545</v>
      </c>
      <c r="C93" s="417" t="s">
        <v>576</v>
      </c>
      <c r="D93" s="417">
        <v>198247158</v>
      </c>
    </row>
    <row r="94" spans="1:4" ht="15" thickBot="1" x14ac:dyDescent="0.25">
      <c r="A94" s="3"/>
      <c r="B94" s="416" t="s">
        <v>546</v>
      </c>
      <c r="C94" s="417" t="s">
        <v>576</v>
      </c>
      <c r="D94" s="417">
        <v>249910685</v>
      </c>
    </row>
    <row r="95" spans="1:4" ht="15" thickBot="1" x14ac:dyDescent="0.25">
      <c r="A95" s="3"/>
      <c r="B95" s="416" t="s">
        <v>547</v>
      </c>
      <c r="C95" s="417" t="s">
        <v>576</v>
      </c>
      <c r="D95" s="417">
        <v>258393806</v>
      </c>
    </row>
    <row r="96" spans="1:4" ht="15" thickBot="1" x14ac:dyDescent="0.25">
      <c r="A96" s="3"/>
      <c r="B96" s="416" t="s">
        <v>548</v>
      </c>
      <c r="C96" s="417" t="s">
        <v>576</v>
      </c>
      <c r="D96" s="417">
        <v>258393815</v>
      </c>
    </row>
    <row r="97" spans="1:4" ht="15" thickBot="1" x14ac:dyDescent="0.25">
      <c r="A97" s="3"/>
      <c r="B97" s="416" t="s">
        <v>549</v>
      </c>
      <c r="C97" s="417" t="s">
        <v>576</v>
      </c>
      <c r="D97" s="417">
        <v>272885754</v>
      </c>
    </row>
    <row r="98" spans="1:4" ht="15" thickBot="1" x14ac:dyDescent="0.25">
      <c r="A98" s="3"/>
      <c r="B98" s="416" t="s">
        <v>643</v>
      </c>
      <c r="C98" s="417" t="s">
        <v>576</v>
      </c>
      <c r="D98" s="417">
        <v>287269479</v>
      </c>
    </row>
    <row r="99" spans="1:4" ht="15" thickBot="1" x14ac:dyDescent="0.25">
      <c r="A99" s="3"/>
      <c r="B99" s="416" t="s">
        <v>644</v>
      </c>
      <c r="C99" s="417" t="s">
        <v>576</v>
      </c>
      <c r="D99" s="417">
        <v>294688359</v>
      </c>
    </row>
    <row r="100" spans="1:4" ht="15" thickBot="1" x14ac:dyDescent="0.25">
      <c r="A100" s="3"/>
      <c r="B100" s="416" t="s">
        <v>645</v>
      </c>
      <c r="C100" s="417" t="s">
        <v>576</v>
      </c>
      <c r="D100" s="417">
        <v>294688340</v>
      </c>
    </row>
    <row r="101" spans="1:4" ht="15" thickBot="1" x14ac:dyDescent="0.25">
      <c r="A101" s="3"/>
      <c r="B101" s="416" t="s">
        <v>646</v>
      </c>
      <c r="C101" s="417" t="s">
        <v>576</v>
      </c>
      <c r="D101" s="417">
        <v>287269376</v>
      </c>
    </row>
    <row r="102" spans="1:4" ht="15" thickBot="1" x14ac:dyDescent="0.25">
      <c r="A102" s="3"/>
      <c r="B102" s="416" t="s">
        <v>647</v>
      </c>
      <c r="C102" s="417" t="s">
        <v>576</v>
      </c>
      <c r="D102" s="417">
        <v>287269497</v>
      </c>
    </row>
    <row r="103" spans="1:4" ht="15" thickBot="1" x14ac:dyDescent="0.25">
      <c r="A103" s="3"/>
      <c r="B103" s="416" t="s">
        <v>648</v>
      </c>
      <c r="C103" s="417" t="s">
        <v>576</v>
      </c>
      <c r="D103" s="417">
        <v>287269488</v>
      </c>
    </row>
    <row r="104" spans="1:4" ht="15" thickBot="1" x14ac:dyDescent="0.25">
      <c r="A104" s="3"/>
      <c r="B104" s="416" t="s">
        <v>649</v>
      </c>
      <c r="C104" s="417" t="s">
        <v>576</v>
      </c>
      <c r="D104" s="417">
        <v>297140317</v>
      </c>
    </row>
    <row r="105" spans="1:4" ht="15" thickBot="1" x14ac:dyDescent="0.25">
      <c r="A105" s="3"/>
      <c r="B105" s="416" t="s">
        <v>650</v>
      </c>
      <c r="C105" s="417" t="s">
        <v>576</v>
      </c>
      <c r="D105" s="417">
        <v>297140362</v>
      </c>
    </row>
    <row r="106" spans="1:4" ht="15" thickBot="1" x14ac:dyDescent="0.25">
      <c r="A106" s="3"/>
      <c r="B106" s="416" t="s">
        <v>651</v>
      </c>
      <c r="C106" s="417" t="s">
        <v>576</v>
      </c>
      <c r="D106" s="417">
        <v>297140308</v>
      </c>
    </row>
    <row r="107" spans="1:4" ht="15" thickBot="1" x14ac:dyDescent="0.25">
      <c r="A107" s="3"/>
      <c r="B107" s="416" t="s">
        <v>652</v>
      </c>
      <c r="C107" s="417" t="s">
        <v>576</v>
      </c>
      <c r="D107" s="417">
        <v>293740849</v>
      </c>
    </row>
    <row r="108" spans="1:4" ht="15" thickBot="1" x14ac:dyDescent="0.25">
      <c r="A108" s="3"/>
      <c r="B108" s="416" t="s">
        <v>653</v>
      </c>
      <c r="C108" s="417" t="s">
        <v>576</v>
      </c>
      <c r="D108" s="417">
        <v>293740791</v>
      </c>
    </row>
    <row r="109" spans="1:4" ht="15" thickBot="1" x14ac:dyDescent="0.25">
      <c r="A109" s="3"/>
      <c r="B109" s="416" t="s">
        <v>654</v>
      </c>
      <c r="C109" s="417" t="s">
        <v>576</v>
      </c>
      <c r="D109" s="417">
        <v>293740830</v>
      </c>
    </row>
    <row r="110" spans="1:4" ht="15" thickBot="1" x14ac:dyDescent="0.25">
      <c r="A110" s="3"/>
      <c r="B110" s="416" t="s">
        <v>655</v>
      </c>
      <c r="C110" s="417" t="s">
        <v>576</v>
      </c>
      <c r="D110" s="417">
        <v>297140326</v>
      </c>
    </row>
    <row r="111" spans="1:4" ht="15" thickBot="1" x14ac:dyDescent="0.25">
      <c r="A111" s="3"/>
      <c r="B111" s="416" t="s">
        <v>656</v>
      </c>
      <c r="C111" s="417" t="s">
        <v>576</v>
      </c>
      <c r="D111" s="417">
        <v>297140380</v>
      </c>
    </row>
    <row r="112" spans="1:4" ht="15" thickBot="1" x14ac:dyDescent="0.25">
      <c r="A112" s="3"/>
      <c r="B112" s="416" t="s">
        <v>657</v>
      </c>
      <c r="C112" s="417" t="s">
        <v>576</v>
      </c>
      <c r="D112" s="417">
        <v>297140335</v>
      </c>
    </row>
    <row r="113" spans="1:4" ht="15" thickBot="1" x14ac:dyDescent="0.25">
      <c r="A113" s="3"/>
      <c r="B113" s="416" t="s">
        <v>658</v>
      </c>
      <c r="C113" s="417" t="s">
        <v>576</v>
      </c>
      <c r="D113" s="417">
        <v>403320385</v>
      </c>
    </row>
    <row r="114" spans="1:4" ht="15" thickBot="1" x14ac:dyDescent="0.25">
      <c r="A114" s="3"/>
      <c r="B114" s="416" t="s">
        <v>659</v>
      </c>
      <c r="C114" s="417" t="s">
        <v>576</v>
      </c>
      <c r="D114" s="417">
        <v>403320394</v>
      </c>
    </row>
    <row r="115" spans="1:4" ht="15" thickBot="1" x14ac:dyDescent="0.25">
      <c r="A115" s="3"/>
      <c r="B115" s="416" t="s">
        <v>662</v>
      </c>
      <c r="C115" s="417" t="s">
        <v>576</v>
      </c>
      <c r="D115" s="417">
        <v>403320424</v>
      </c>
    </row>
    <row r="116" spans="1:4" ht="15" thickBot="1" x14ac:dyDescent="0.25">
      <c r="A116" s="3"/>
      <c r="B116" s="416" t="s">
        <v>663</v>
      </c>
      <c r="C116" s="417" t="s">
        <v>576</v>
      </c>
      <c r="D116" s="417">
        <v>412061952</v>
      </c>
    </row>
    <row r="117" spans="1:4" ht="15" thickBot="1" x14ac:dyDescent="0.25">
      <c r="A117" s="3"/>
      <c r="B117" s="416" t="s">
        <v>664</v>
      </c>
      <c r="C117" s="417" t="s">
        <v>576</v>
      </c>
      <c r="D117" s="417">
        <v>403320406</v>
      </c>
    </row>
    <row r="118" spans="1:4" ht="15" thickBot="1" x14ac:dyDescent="0.25">
      <c r="A118" s="3"/>
      <c r="B118" s="416" t="s">
        <v>665</v>
      </c>
      <c r="C118" s="417" t="s">
        <v>576</v>
      </c>
      <c r="D118" s="417">
        <v>403320415</v>
      </c>
    </row>
    <row r="119" spans="1:4" ht="15" thickBot="1" x14ac:dyDescent="0.25">
      <c r="A119" s="3"/>
      <c r="B119" s="416" t="s">
        <v>666</v>
      </c>
      <c r="C119" s="417" t="s">
        <v>576</v>
      </c>
      <c r="D119" s="417">
        <v>403320433</v>
      </c>
    </row>
    <row r="120" spans="1:4" ht="15" thickBot="1" x14ac:dyDescent="0.25">
      <c r="A120" s="3"/>
      <c r="B120" s="416" t="s">
        <v>667</v>
      </c>
      <c r="C120" s="417" t="s">
        <v>576</v>
      </c>
      <c r="D120" s="417">
        <v>403320442</v>
      </c>
    </row>
    <row r="121" spans="1:4" ht="15" thickBot="1" x14ac:dyDescent="0.25">
      <c r="A121" s="3"/>
      <c r="B121" s="416" t="s">
        <v>668</v>
      </c>
      <c r="C121" s="417" t="s">
        <v>576</v>
      </c>
      <c r="D121" s="417">
        <v>403320451</v>
      </c>
    </row>
    <row r="122" spans="1:4" ht="15" thickBot="1" x14ac:dyDescent="0.25">
      <c r="A122" s="3"/>
      <c r="B122" s="416" t="s">
        <v>669</v>
      </c>
      <c r="C122" s="417" t="s">
        <v>576</v>
      </c>
      <c r="D122" s="417">
        <v>403320488</v>
      </c>
    </row>
    <row r="123" spans="1:4" ht="15" thickBot="1" x14ac:dyDescent="0.25">
      <c r="A123" s="3"/>
      <c r="B123" s="416" t="s">
        <v>670</v>
      </c>
      <c r="C123" s="417" t="s">
        <v>576</v>
      </c>
      <c r="D123" s="417">
        <v>411747567</v>
      </c>
    </row>
    <row r="124" spans="1:4" ht="15" thickBot="1" x14ac:dyDescent="0.25">
      <c r="A124" s="3"/>
      <c r="B124" s="416" t="s">
        <v>670</v>
      </c>
      <c r="C124" s="417" t="s">
        <v>576</v>
      </c>
      <c r="D124" s="417">
        <v>411747521</v>
      </c>
    </row>
    <row r="125" spans="1:4" ht="15" thickBot="1" x14ac:dyDescent="0.25">
      <c r="A125" s="3"/>
      <c r="B125" s="416" t="s">
        <v>671</v>
      </c>
      <c r="C125" s="417" t="s">
        <v>576</v>
      </c>
      <c r="D125" s="417">
        <v>411747530</v>
      </c>
    </row>
    <row r="126" spans="1:4" ht="15" thickBot="1" x14ac:dyDescent="0.25">
      <c r="A126" s="3"/>
      <c r="B126" s="416" t="s">
        <v>672</v>
      </c>
      <c r="C126" s="417" t="s">
        <v>576</v>
      </c>
      <c r="D126" s="417">
        <v>411747576</v>
      </c>
    </row>
    <row r="127" spans="1:4" ht="15" thickBot="1" x14ac:dyDescent="0.25">
      <c r="A127" s="3"/>
      <c r="B127" s="416" t="s">
        <v>673</v>
      </c>
      <c r="C127" s="417" t="s">
        <v>576</v>
      </c>
      <c r="D127" s="417">
        <v>407691131</v>
      </c>
    </row>
    <row r="128" spans="1:4" ht="15" thickBot="1" x14ac:dyDescent="0.25">
      <c r="A128" s="3"/>
      <c r="B128" s="416" t="s">
        <v>675</v>
      </c>
      <c r="C128" s="417" t="s">
        <v>576</v>
      </c>
      <c r="D128" s="417">
        <v>411747594</v>
      </c>
    </row>
    <row r="129" spans="1:4" ht="15" thickBot="1" x14ac:dyDescent="0.25">
      <c r="A129" s="3"/>
      <c r="B129" s="416" t="s">
        <v>676</v>
      </c>
      <c r="C129" s="417" t="s">
        <v>576</v>
      </c>
      <c r="D129" s="417">
        <v>411747549</v>
      </c>
    </row>
    <row r="130" spans="1:4" ht="15" thickBot="1" x14ac:dyDescent="0.25">
      <c r="A130" s="3"/>
      <c r="B130" s="416" t="s">
        <v>674</v>
      </c>
      <c r="C130" s="417" t="s">
        <v>576</v>
      </c>
      <c r="D130" s="417">
        <v>411747512</v>
      </c>
    </row>
    <row r="131" spans="1:4" ht="15" thickBot="1" x14ac:dyDescent="0.25">
      <c r="A131" s="3"/>
      <c r="B131" s="416" t="s">
        <v>677</v>
      </c>
      <c r="C131" s="417" t="s">
        <v>576</v>
      </c>
      <c r="D131" s="417">
        <v>407691122</v>
      </c>
    </row>
    <row r="132" spans="1:4" ht="15" thickBot="1" x14ac:dyDescent="0.25">
      <c r="A132" s="3"/>
      <c r="B132" s="416" t="s">
        <v>678</v>
      </c>
      <c r="C132" s="417" t="s">
        <v>576</v>
      </c>
      <c r="D132" s="417">
        <v>411747558</v>
      </c>
    </row>
    <row r="133" spans="1:4" ht="15" thickBot="1" x14ac:dyDescent="0.25">
      <c r="A133" s="3"/>
      <c r="B133" s="416" t="s">
        <v>679</v>
      </c>
      <c r="C133" s="417" t="s">
        <v>576</v>
      </c>
      <c r="D133" s="417">
        <v>411747503</v>
      </c>
    </row>
    <row r="134" spans="1:4" ht="15" thickBot="1" x14ac:dyDescent="0.25">
      <c r="A134" s="3"/>
      <c r="B134" s="416" t="s">
        <v>680</v>
      </c>
      <c r="C134" s="417" t="s">
        <v>576</v>
      </c>
      <c r="D134" s="417">
        <v>415605339</v>
      </c>
    </row>
    <row r="135" spans="1:4" ht="15" thickBot="1" x14ac:dyDescent="0.25">
      <c r="A135" s="3"/>
      <c r="B135" s="416" t="s">
        <v>681</v>
      </c>
      <c r="C135" s="417" t="s">
        <v>576</v>
      </c>
      <c r="D135" s="417">
        <v>415605348</v>
      </c>
    </row>
    <row r="136" spans="1:4" ht="15" thickBot="1" x14ac:dyDescent="0.25">
      <c r="A136" s="3"/>
      <c r="B136" s="416" t="s">
        <v>682</v>
      </c>
      <c r="C136" s="417" t="s">
        <v>576</v>
      </c>
      <c r="D136" s="417">
        <v>416664605</v>
      </c>
    </row>
    <row r="137" spans="1:4" ht="24.75" thickBot="1" x14ac:dyDescent="0.25">
      <c r="A137" s="3"/>
      <c r="B137" s="416" t="s">
        <v>683</v>
      </c>
      <c r="C137" s="417" t="s">
        <v>576</v>
      </c>
      <c r="D137" s="417">
        <v>414137682</v>
      </c>
    </row>
    <row r="138" spans="1:4" ht="24.75" thickBot="1" x14ac:dyDescent="0.25">
      <c r="A138" s="3"/>
      <c r="B138" s="416" t="s">
        <v>684</v>
      </c>
      <c r="C138" s="417" t="s">
        <v>576</v>
      </c>
      <c r="D138" s="417">
        <v>414137691</v>
      </c>
    </row>
    <row r="139" spans="1:4" ht="24.75" thickBot="1" x14ac:dyDescent="0.25">
      <c r="A139" s="3"/>
      <c r="B139" s="416" t="s">
        <v>685</v>
      </c>
      <c r="C139" s="417" t="s">
        <v>576</v>
      </c>
      <c r="D139" s="417">
        <v>414137703</v>
      </c>
    </row>
    <row r="140" spans="1:4" ht="24.75" thickBot="1" x14ac:dyDescent="0.25">
      <c r="A140" s="3"/>
      <c r="B140" s="416" t="s">
        <v>686</v>
      </c>
      <c r="C140" s="417" t="s">
        <v>576</v>
      </c>
      <c r="D140" s="417">
        <v>414137637</v>
      </c>
    </row>
    <row r="141" spans="1:4" ht="24.75" thickBot="1" x14ac:dyDescent="0.25">
      <c r="A141" s="3"/>
      <c r="B141" s="416" t="s">
        <v>687</v>
      </c>
      <c r="C141" s="417" t="s">
        <v>576</v>
      </c>
      <c r="D141" s="417">
        <v>414137673</v>
      </c>
    </row>
    <row r="142" spans="1:4" ht="24.75" thickBot="1" x14ac:dyDescent="0.25">
      <c r="A142" s="3"/>
      <c r="B142" s="416" t="s">
        <v>688</v>
      </c>
      <c r="C142" s="417" t="s">
        <v>576</v>
      </c>
      <c r="D142" s="417">
        <v>414137655</v>
      </c>
    </row>
    <row r="143" spans="1:4" ht="24.75" thickBot="1" x14ac:dyDescent="0.25">
      <c r="A143" s="3"/>
      <c r="B143" s="416" t="s">
        <v>689</v>
      </c>
      <c r="C143" s="417" t="s">
        <v>576</v>
      </c>
      <c r="D143" s="417">
        <v>414137646</v>
      </c>
    </row>
    <row r="144" spans="1:4" ht="24.75" thickBot="1" x14ac:dyDescent="0.25">
      <c r="A144" s="3"/>
      <c r="B144" s="416" t="s">
        <v>690</v>
      </c>
      <c r="C144" s="417" t="s">
        <v>576</v>
      </c>
      <c r="D144" s="417">
        <v>414137721</v>
      </c>
    </row>
    <row r="145" spans="1:4" ht="24.75" thickBot="1" x14ac:dyDescent="0.25">
      <c r="A145" s="3"/>
      <c r="B145" s="416" t="s">
        <v>691</v>
      </c>
      <c r="C145" s="417" t="s">
        <v>576</v>
      </c>
      <c r="D145" s="417">
        <v>414137664</v>
      </c>
    </row>
    <row r="146" spans="1:4" ht="24.75" thickBot="1" x14ac:dyDescent="0.25">
      <c r="A146" s="3"/>
      <c r="B146" s="416" t="s">
        <v>692</v>
      </c>
      <c r="C146" s="417" t="s">
        <v>576</v>
      </c>
      <c r="D146" s="417">
        <v>414137712</v>
      </c>
    </row>
    <row r="147" spans="1:4" ht="15" thickBot="1" x14ac:dyDescent="0.25">
      <c r="A147" s="3"/>
      <c r="B147" s="416" t="s">
        <v>693</v>
      </c>
      <c r="C147" s="417" t="s">
        <v>576</v>
      </c>
      <c r="D147" s="417">
        <v>416664614</v>
      </c>
    </row>
    <row r="148" spans="1:4" ht="15" thickBot="1" x14ac:dyDescent="0.25">
      <c r="A148" s="3"/>
      <c r="B148" s="416" t="s">
        <v>694</v>
      </c>
      <c r="C148" s="417" t="s">
        <v>576</v>
      </c>
      <c r="D148" s="417">
        <v>414137730</v>
      </c>
    </row>
    <row r="149" spans="1:4" ht="15" thickBot="1" x14ac:dyDescent="0.25">
      <c r="A149" s="3"/>
      <c r="B149" s="416" t="s">
        <v>550</v>
      </c>
      <c r="C149" s="417" t="s">
        <v>396</v>
      </c>
      <c r="D149" s="417">
        <v>198247159</v>
      </c>
    </row>
    <row r="150" spans="1:4" ht="15" thickBot="1" x14ac:dyDescent="0.25">
      <c r="A150" s="3"/>
      <c r="B150" s="416" t="s">
        <v>551</v>
      </c>
      <c r="C150" s="417" t="s">
        <v>396</v>
      </c>
      <c r="D150" s="417">
        <v>198247160</v>
      </c>
    </row>
    <row r="151" spans="1:4" ht="15" thickBot="1" x14ac:dyDescent="0.25">
      <c r="A151" s="3"/>
      <c r="B151" s="416" t="s">
        <v>552</v>
      </c>
      <c r="C151" s="417" t="s">
        <v>396</v>
      </c>
      <c r="D151" s="417">
        <v>4057451932</v>
      </c>
    </row>
    <row r="152" spans="1:4" ht="15" thickBot="1" x14ac:dyDescent="0.25">
      <c r="A152" s="3"/>
      <c r="B152" s="416" t="s">
        <v>553</v>
      </c>
      <c r="C152" s="417" t="s">
        <v>396</v>
      </c>
      <c r="D152" s="417">
        <v>4058043969</v>
      </c>
    </row>
    <row r="153" spans="1:4" ht="15" thickBot="1" x14ac:dyDescent="0.25">
      <c r="A153" s="3"/>
      <c r="B153" s="416" t="s">
        <v>554</v>
      </c>
      <c r="C153" s="417" t="s">
        <v>396</v>
      </c>
      <c r="D153" s="417">
        <v>4058044132</v>
      </c>
    </row>
    <row r="154" spans="1:4" ht="15" thickBot="1" x14ac:dyDescent="0.25">
      <c r="A154" s="3"/>
      <c r="B154" s="416" t="s">
        <v>555</v>
      </c>
      <c r="C154" s="417" t="s">
        <v>396</v>
      </c>
      <c r="D154" s="417">
        <v>4058044140</v>
      </c>
    </row>
    <row r="155" spans="1:4" ht="15" thickBot="1" x14ac:dyDescent="0.25">
      <c r="A155" s="3"/>
      <c r="B155" s="416" t="s">
        <v>556</v>
      </c>
      <c r="C155" s="417" t="s">
        <v>396</v>
      </c>
      <c r="D155" s="417">
        <v>4058044165</v>
      </c>
    </row>
    <row r="156" spans="1:4" ht="15" thickBot="1" x14ac:dyDescent="0.25">
      <c r="A156" s="3"/>
      <c r="B156" s="416" t="s">
        <v>557</v>
      </c>
      <c r="C156" s="417" t="s">
        <v>396</v>
      </c>
      <c r="D156" s="417">
        <v>4058044330</v>
      </c>
    </row>
    <row r="157" spans="1:4" ht="15" thickBot="1" x14ac:dyDescent="0.25">
      <c r="A157" s="3"/>
      <c r="B157" s="416" t="s">
        <v>558</v>
      </c>
      <c r="C157" s="417" t="s">
        <v>396</v>
      </c>
      <c r="D157" s="417">
        <v>4058044355</v>
      </c>
    </row>
    <row r="158" spans="1:4" ht="15" thickBot="1" x14ac:dyDescent="0.25">
      <c r="A158" s="3"/>
      <c r="B158" s="416" t="s">
        <v>559</v>
      </c>
      <c r="C158" s="417" t="s">
        <v>396</v>
      </c>
      <c r="D158" s="417">
        <v>4058044322</v>
      </c>
    </row>
    <row r="159" spans="1:4" ht="15" thickBot="1" x14ac:dyDescent="0.25">
      <c r="A159" s="3"/>
      <c r="B159" s="416" t="s">
        <v>560</v>
      </c>
      <c r="C159" s="417" t="s">
        <v>396</v>
      </c>
      <c r="D159" s="417">
        <v>4058044207</v>
      </c>
    </row>
    <row r="160" spans="1:4" ht="15" thickBot="1" x14ac:dyDescent="0.25">
      <c r="A160" s="3"/>
      <c r="B160" s="416" t="s">
        <v>561</v>
      </c>
      <c r="C160" s="417" t="s">
        <v>396</v>
      </c>
      <c r="D160" s="417">
        <v>4058044223</v>
      </c>
    </row>
    <row r="161" spans="1:4" ht="15" thickBot="1" x14ac:dyDescent="0.25">
      <c r="A161" s="3"/>
      <c r="B161" s="416" t="s">
        <v>562</v>
      </c>
      <c r="C161" s="417" t="s">
        <v>396</v>
      </c>
      <c r="D161" s="417">
        <v>4058044678</v>
      </c>
    </row>
    <row r="162" spans="1:4" ht="15" thickBot="1" x14ac:dyDescent="0.25">
      <c r="A162" s="3"/>
      <c r="B162" s="416" t="s">
        <v>563</v>
      </c>
      <c r="C162" s="417" t="s">
        <v>396</v>
      </c>
      <c r="D162" s="417">
        <v>4058044256</v>
      </c>
    </row>
    <row r="163" spans="1:4" ht="15" thickBot="1" x14ac:dyDescent="0.25">
      <c r="A163" s="3"/>
      <c r="B163" s="416" t="s">
        <v>564</v>
      </c>
      <c r="C163" s="417" t="s">
        <v>396</v>
      </c>
      <c r="D163" s="417">
        <v>4058044215</v>
      </c>
    </row>
    <row r="164" spans="1:4" ht="24.75" thickBot="1" x14ac:dyDescent="0.25">
      <c r="A164" s="3"/>
      <c r="B164" s="416" t="s">
        <v>565</v>
      </c>
      <c r="C164" s="417" t="s">
        <v>396</v>
      </c>
      <c r="D164" s="417">
        <v>4058044231</v>
      </c>
    </row>
    <row r="165" spans="1:4" ht="24.75" thickBot="1" x14ac:dyDescent="0.25">
      <c r="A165" s="3"/>
      <c r="B165" s="416" t="s">
        <v>566</v>
      </c>
      <c r="C165" s="417" t="s">
        <v>396</v>
      </c>
      <c r="D165" s="417">
        <v>4058044249</v>
      </c>
    </row>
    <row r="166" spans="1:4" ht="15" thickBot="1" x14ac:dyDescent="0.25">
      <c r="A166" s="3"/>
      <c r="B166" s="416" t="s">
        <v>567</v>
      </c>
      <c r="C166" s="417" t="s">
        <v>396</v>
      </c>
      <c r="D166" s="417">
        <v>4058044264</v>
      </c>
    </row>
    <row r="167" spans="1:4" ht="15" thickBot="1" x14ac:dyDescent="0.25">
      <c r="A167" s="3"/>
      <c r="B167" s="416" t="s">
        <v>568</v>
      </c>
      <c r="C167" s="417" t="s">
        <v>396</v>
      </c>
      <c r="D167" s="417">
        <v>4058044389</v>
      </c>
    </row>
    <row r="168" spans="1:4" ht="15" thickBot="1" x14ac:dyDescent="0.25">
      <c r="A168" s="3"/>
      <c r="B168" s="416" t="s">
        <v>569</v>
      </c>
      <c r="C168" s="417" t="s">
        <v>396</v>
      </c>
      <c r="D168" s="417">
        <v>4058044405</v>
      </c>
    </row>
    <row r="169" spans="1:4" ht="15" thickBot="1" x14ac:dyDescent="0.25">
      <c r="A169" s="3"/>
      <c r="B169" s="416" t="s">
        <v>568</v>
      </c>
      <c r="C169" s="417" t="s">
        <v>396</v>
      </c>
      <c r="D169" s="417">
        <v>4058044413</v>
      </c>
    </row>
    <row r="170" spans="1:4" ht="15" thickBot="1" x14ac:dyDescent="0.25">
      <c r="A170" s="3"/>
      <c r="B170" s="416" t="s">
        <v>569</v>
      </c>
      <c r="C170" s="417" t="s">
        <v>396</v>
      </c>
      <c r="D170" s="417">
        <v>4058044397</v>
      </c>
    </row>
    <row r="171" spans="1:4" ht="15" thickBot="1" x14ac:dyDescent="0.25">
      <c r="A171" s="3"/>
      <c r="B171" s="416" t="s">
        <v>570</v>
      </c>
      <c r="C171" s="417" t="s">
        <v>396</v>
      </c>
      <c r="D171" s="417">
        <v>4058044421</v>
      </c>
    </row>
    <row r="172" spans="1:4" ht="15" thickBot="1" x14ac:dyDescent="0.25">
      <c r="A172" s="3"/>
      <c r="B172" s="416" t="s">
        <v>571</v>
      </c>
      <c r="C172" s="417" t="s">
        <v>396</v>
      </c>
      <c r="D172" s="417">
        <v>4058044439</v>
      </c>
    </row>
    <row r="173" spans="1:4" ht="15" thickBot="1" x14ac:dyDescent="0.25">
      <c r="A173" s="3"/>
      <c r="B173" s="416" t="s">
        <v>702</v>
      </c>
      <c r="C173" s="417" t="s">
        <v>396</v>
      </c>
      <c r="D173" s="417">
        <v>4058044843</v>
      </c>
    </row>
    <row r="174" spans="1:4" ht="15" thickBot="1" x14ac:dyDescent="0.25">
      <c r="A174" s="3"/>
      <c r="B174" s="416" t="s">
        <v>572</v>
      </c>
      <c r="C174" s="417" t="s">
        <v>577</v>
      </c>
      <c r="D174" s="417">
        <v>65505024804</v>
      </c>
    </row>
    <row r="175" spans="1:4" ht="15" thickBot="1" x14ac:dyDescent="0.25">
      <c r="A175" s="3"/>
      <c r="B175" s="416" t="s">
        <v>573</v>
      </c>
      <c r="C175" s="417" t="s">
        <v>577</v>
      </c>
      <c r="D175" s="417">
        <v>17000005739</v>
      </c>
    </row>
    <row r="176" spans="1:4" ht="15" thickBot="1" x14ac:dyDescent="0.25">
      <c r="A176" s="3"/>
      <c r="B176" s="416" t="s">
        <v>574</v>
      </c>
      <c r="C176" s="417" t="s">
        <v>577</v>
      </c>
      <c r="D176" s="417">
        <v>18000027664</v>
      </c>
    </row>
    <row r="177" spans="1:4" ht="15" thickBot="1" x14ac:dyDescent="0.25">
      <c r="A177" s="3"/>
      <c r="B177" s="416" t="s">
        <v>575</v>
      </c>
      <c r="C177" s="417" t="s">
        <v>577</v>
      </c>
      <c r="D177" s="417">
        <v>198247137</v>
      </c>
    </row>
    <row r="178" spans="1:4" ht="15" thickBot="1" x14ac:dyDescent="0.25">
      <c r="A178" s="3"/>
      <c r="B178" s="416" t="s">
        <v>660</v>
      </c>
      <c r="C178" s="417" t="s">
        <v>577</v>
      </c>
      <c r="D178" s="417">
        <v>18000028383</v>
      </c>
    </row>
    <row r="179" spans="1:4" ht="15" thickBot="1" x14ac:dyDescent="0.25">
      <c r="A179" s="3"/>
      <c r="B179" s="416" t="s">
        <v>661</v>
      </c>
      <c r="C179" s="417" t="s">
        <v>577</v>
      </c>
      <c r="D179" s="417">
        <v>18000028292</v>
      </c>
    </row>
  </sheetData>
  <mergeCells count="5">
    <mergeCell ref="B8:D8"/>
    <mergeCell ref="B9:D9"/>
    <mergeCell ref="B10:D10"/>
    <mergeCell ref="B11:B12"/>
    <mergeCell ref="C11:D11"/>
  </mergeCells>
  <pageMargins left="0.17" right="0.15748031496062992" top="0.32" bottom="0.36" header="0.24" footer="0.24"/>
  <pageSetup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"/>
  <sheetViews>
    <sheetView topLeftCell="A7" workbookViewId="0">
      <selection activeCell="C16" sqref="C16"/>
    </sheetView>
  </sheetViews>
  <sheetFormatPr baseColWidth="10" defaultRowHeight="15" x14ac:dyDescent="0.25"/>
  <cols>
    <col min="1" max="1" width="6" customWidth="1"/>
    <col min="2" max="2" width="78.28515625" customWidth="1"/>
    <col min="3" max="3" width="26.85546875" customWidth="1"/>
    <col min="4" max="4" width="7.7109375" customWidth="1"/>
  </cols>
  <sheetData>
    <row r="1" spans="1:4" x14ac:dyDescent="0.25">
      <c r="D1" s="1"/>
    </row>
    <row r="2" spans="1:4" s="252" customFormat="1" ht="14.25" x14ac:dyDescent="0.2">
      <c r="D2" s="427"/>
    </row>
    <row r="3" spans="1:4" s="252" customFormat="1" ht="14.25" x14ac:dyDescent="0.2">
      <c r="D3" s="427"/>
    </row>
    <row r="4" spans="1:4" s="252" customFormat="1" ht="14.25" x14ac:dyDescent="0.2">
      <c r="A4" s="427"/>
      <c r="D4" s="427"/>
    </row>
    <row r="5" spans="1:4" s="252" customFormat="1" ht="14.25" x14ac:dyDescent="0.2">
      <c r="A5" s="427"/>
      <c r="D5" s="427"/>
    </row>
    <row r="6" spans="1:4" s="252" customFormat="1" ht="14.25" x14ac:dyDescent="0.2">
      <c r="A6" s="427"/>
      <c r="D6" s="427"/>
    </row>
    <row r="7" spans="1:4" s="252" customFormat="1" ht="14.25" x14ac:dyDescent="0.2">
      <c r="A7" s="427"/>
      <c r="D7" s="427"/>
    </row>
    <row r="8" spans="1:4" s="252" customFormat="1" thickBot="1" x14ac:dyDescent="0.25">
      <c r="A8" s="427"/>
      <c r="B8" s="3"/>
      <c r="C8" s="3"/>
      <c r="D8" s="427"/>
    </row>
    <row r="9" spans="1:4" s="252" customFormat="1" x14ac:dyDescent="0.2">
      <c r="A9" s="427"/>
      <c r="B9" s="640" t="s">
        <v>705</v>
      </c>
      <c r="C9" s="641"/>
      <c r="D9" s="427"/>
    </row>
    <row r="10" spans="1:4" s="252" customFormat="1" x14ac:dyDescent="0.2">
      <c r="A10" s="427"/>
      <c r="B10" s="643" t="s">
        <v>375</v>
      </c>
      <c r="C10" s="644"/>
      <c r="D10" s="427"/>
    </row>
    <row r="11" spans="1:4" s="252" customFormat="1" ht="15.75" thickBot="1" x14ac:dyDescent="0.25">
      <c r="A11" s="427"/>
      <c r="B11" s="646" t="s">
        <v>618</v>
      </c>
      <c r="C11" s="647"/>
      <c r="D11" s="427"/>
    </row>
    <row r="12" spans="1:4" s="252" customFormat="1" ht="14.25" x14ac:dyDescent="0.2">
      <c r="A12" s="427"/>
      <c r="B12" s="653" t="s">
        <v>578</v>
      </c>
      <c r="C12" s="653" t="s">
        <v>619</v>
      </c>
      <c r="D12" s="427"/>
    </row>
    <row r="13" spans="1:4" s="252" customFormat="1" thickBot="1" x14ac:dyDescent="0.25">
      <c r="A13" s="427"/>
      <c r="B13" s="654"/>
      <c r="C13" s="654"/>
      <c r="D13" s="427"/>
    </row>
    <row r="14" spans="1:4" ht="15.75" thickBot="1" x14ac:dyDescent="0.3">
      <c r="A14" s="1"/>
      <c r="D14" s="1"/>
    </row>
    <row r="15" spans="1:4" ht="15.75" x14ac:dyDescent="0.25">
      <c r="A15" s="1"/>
      <c r="B15" s="436" t="s">
        <v>617</v>
      </c>
      <c r="C15" s="440">
        <v>19301182.559999999</v>
      </c>
      <c r="D15" s="1"/>
    </row>
    <row r="16" spans="1:4" ht="15.75" x14ac:dyDescent="0.25">
      <c r="A16" s="1"/>
      <c r="B16" s="437" t="s">
        <v>616</v>
      </c>
      <c r="C16" s="441">
        <v>224863793.08999997</v>
      </c>
    </row>
    <row r="17" spans="2:3" ht="15.75" x14ac:dyDescent="0.25">
      <c r="B17" s="437" t="s">
        <v>615</v>
      </c>
      <c r="C17" s="441">
        <v>47849569.119999997</v>
      </c>
    </row>
    <row r="18" spans="2:3" ht="15.75" x14ac:dyDescent="0.25">
      <c r="B18" s="437" t="s">
        <v>614</v>
      </c>
      <c r="C18" s="441">
        <v>53877991.829999998</v>
      </c>
    </row>
    <row r="19" spans="2:3" ht="15.75" x14ac:dyDescent="0.25">
      <c r="B19" s="437" t="s">
        <v>613</v>
      </c>
      <c r="C19" s="441">
        <v>19034140.710000001</v>
      </c>
    </row>
    <row r="20" spans="2:3" ht="15.75" x14ac:dyDescent="0.25">
      <c r="B20" s="437" t="s">
        <v>612</v>
      </c>
      <c r="C20" s="441">
        <v>54163374.489999995</v>
      </c>
    </row>
    <row r="21" spans="2:3" ht="15.75" x14ac:dyDescent="0.25">
      <c r="B21" s="437" t="s">
        <v>611</v>
      </c>
      <c r="C21" s="441">
        <v>34902481.189999998</v>
      </c>
    </row>
    <row r="22" spans="2:3" ht="15.75" x14ac:dyDescent="0.25">
      <c r="B22" s="437" t="s">
        <v>610</v>
      </c>
      <c r="C22" s="441">
        <v>97951080.659999996</v>
      </c>
    </row>
    <row r="23" spans="2:3" ht="15.75" x14ac:dyDescent="0.25">
      <c r="B23" s="437" t="s">
        <v>609</v>
      </c>
      <c r="C23" s="441">
        <v>135221595.88</v>
      </c>
    </row>
    <row r="24" spans="2:3" ht="15.75" x14ac:dyDescent="0.25">
      <c r="B24" s="437" t="s">
        <v>608</v>
      </c>
      <c r="C24" s="441">
        <v>35913369.609999999</v>
      </c>
    </row>
    <row r="25" spans="2:3" ht="15.75" x14ac:dyDescent="0.25">
      <c r="B25" s="437" t="s">
        <v>607</v>
      </c>
      <c r="C25" s="441">
        <v>17243808.879999999</v>
      </c>
    </row>
    <row r="26" spans="2:3" ht="15.75" x14ac:dyDescent="0.25">
      <c r="B26" s="437" t="s">
        <v>606</v>
      </c>
      <c r="C26" s="441">
        <v>37749858.159999996</v>
      </c>
    </row>
    <row r="27" spans="2:3" ht="15.75" x14ac:dyDescent="0.25">
      <c r="B27" s="437" t="s">
        <v>605</v>
      </c>
      <c r="C27" s="441">
        <v>14980660.060000001</v>
      </c>
    </row>
    <row r="28" spans="2:3" ht="15.75" x14ac:dyDescent="0.25">
      <c r="B28" s="437" t="s">
        <v>604</v>
      </c>
      <c r="C28" s="441">
        <v>32670333.640000001</v>
      </c>
    </row>
    <row r="29" spans="2:3" ht="15.75" x14ac:dyDescent="0.25">
      <c r="B29" s="437" t="s">
        <v>603</v>
      </c>
      <c r="C29" s="441">
        <v>18376154.079999998</v>
      </c>
    </row>
    <row r="30" spans="2:3" ht="15.75" x14ac:dyDescent="0.25">
      <c r="B30" s="437" t="s">
        <v>602</v>
      </c>
      <c r="C30" s="441">
        <v>15768314.289999999</v>
      </c>
    </row>
    <row r="31" spans="2:3" ht="15.75" x14ac:dyDescent="0.25">
      <c r="B31" s="437" t="s">
        <v>601</v>
      </c>
      <c r="C31" s="441">
        <v>156040938.73000002</v>
      </c>
    </row>
    <row r="32" spans="2:3" ht="15.75" x14ac:dyDescent="0.25">
      <c r="B32" s="437" t="s">
        <v>600</v>
      </c>
      <c r="C32" s="441">
        <v>346176422.91000003</v>
      </c>
    </row>
    <row r="33" spans="2:3" ht="15.75" x14ac:dyDescent="0.25">
      <c r="B33" s="437" t="s">
        <v>599</v>
      </c>
      <c r="C33" s="441">
        <v>27516018.770000003</v>
      </c>
    </row>
    <row r="34" spans="2:3" ht="15.75" x14ac:dyDescent="0.25">
      <c r="B34" s="437" t="s">
        <v>598</v>
      </c>
      <c r="C34" s="441">
        <v>106171730.98999999</v>
      </c>
    </row>
    <row r="35" spans="2:3" ht="15.75" x14ac:dyDescent="0.25">
      <c r="B35" s="437" t="s">
        <v>597</v>
      </c>
      <c r="C35" s="441">
        <v>25330789.810000002</v>
      </c>
    </row>
    <row r="36" spans="2:3" ht="15.75" x14ac:dyDescent="0.25">
      <c r="B36" s="437" t="s">
        <v>596</v>
      </c>
      <c r="C36" s="441">
        <v>59108579.509999998</v>
      </c>
    </row>
    <row r="37" spans="2:3" ht="15.75" x14ac:dyDescent="0.25">
      <c r="B37" s="437" t="s">
        <v>595</v>
      </c>
      <c r="C37" s="441">
        <v>32299926.910000004</v>
      </c>
    </row>
    <row r="38" spans="2:3" ht="15.75" x14ac:dyDescent="0.25">
      <c r="B38" s="437" t="s">
        <v>594</v>
      </c>
      <c r="C38" s="441">
        <v>98561896.969999999</v>
      </c>
    </row>
    <row r="39" spans="2:3" ht="15.75" x14ac:dyDescent="0.25">
      <c r="B39" s="437" t="s">
        <v>593</v>
      </c>
      <c r="C39" s="441">
        <v>276898960.05000001</v>
      </c>
    </row>
    <row r="40" spans="2:3" ht="15.75" x14ac:dyDescent="0.25">
      <c r="B40" s="437" t="s">
        <v>592</v>
      </c>
      <c r="C40" s="441">
        <v>21767666.449999999</v>
      </c>
    </row>
    <row r="41" spans="2:3" ht="15.75" x14ac:dyDescent="0.25">
      <c r="B41" s="437" t="s">
        <v>591</v>
      </c>
      <c r="C41" s="441">
        <v>174775421.69</v>
      </c>
    </row>
    <row r="42" spans="2:3" ht="15.75" x14ac:dyDescent="0.25">
      <c r="B42" s="437" t="s">
        <v>590</v>
      </c>
      <c r="C42" s="441">
        <v>109117441.36</v>
      </c>
    </row>
    <row r="43" spans="2:3" ht="15.75" x14ac:dyDescent="0.25">
      <c r="B43" s="437" t="s">
        <v>589</v>
      </c>
      <c r="C43" s="441">
        <v>20208290.310000002</v>
      </c>
    </row>
    <row r="44" spans="2:3" ht="15.75" x14ac:dyDescent="0.25">
      <c r="B44" s="437" t="s">
        <v>588</v>
      </c>
      <c r="C44" s="441">
        <v>1274825896.5900002</v>
      </c>
    </row>
    <row r="45" spans="2:3" ht="15.75" x14ac:dyDescent="0.25">
      <c r="B45" s="437" t="s">
        <v>587</v>
      </c>
      <c r="C45" s="441">
        <v>47027231.990000002</v>
      </c>
    </row>
    <row r="46" spans="2:3" ht="15.75" x14ac:dyDescent="0.25">
      <c r="B46" s="437" t="s">
        <v>586</v>
      </c>
      <c r="C46" s="441">
        <v>77866514.079999998</v>
      </c>
    </row>
    <row r="47" spans="2:3" ht="15.75" x14ac:dyDescent="0.25">
      <c r="B47" s="437" t="s">
        <v>585</v>
      </c>
      <c r="C47" s="441">
        <v>171062825.30000001</v>
      </c>
    </row>
    <row r="48" spans="2:3" ht="15.75" x14ac:dyDescent="0.25">
      <c r="B48" s="437" t="s">
        <v>584</v>
      </c>
      <c r="C48" s="441">
        <v>24925688.889999997</v>
      </c>
    </row>
    <row r="49" spans="2:3" ht="15.75" x14ac:dyDescent="0.25">
      <c r="B49" s="437" t="s">
        <v>583</v>
      </c>
      <c r="C49" s="441">
        <v>1084491609.3899999</v>
      </c>
    </row>
    <row r="50" spans="2:3" ht="15.75" x14ac:dyDescent="0.25">
      <c r="B50" s="437" t="s">
        <v>582</v>
      </c>
      <c r="C50" s="441">
        <v>48892375.629999995</v>
      </c>
    </row>
    <row r="51" spans="2:3" ht="15.75" x14ac:dyDescent="0.25">
      <c r="B51" s="437" t="s">
        <v>581</v>
      </c>
      <c r="C51" s="441">
        <v>25963996.370000001</v>
      </c>
    </row>
    <row r="52" spans="2:3" ht="15.75" x14ac:dyDescent="0.25">
      <c r="B52" s="437" t="s">
        <v>580</v>
      </c>
      <c r="C52" s="441">
        <v>32966507.050000001</v>
      </c>
    </row>
    <row r="53" spans="2:3" ht="15.75" x14ac:dyDescent="0.25">
      <c r="B53" s="437"/>
      <c r="C53" s="441"/>
    </row>
    <row r="54" spans="2:3" ht="15.75" x14ac:dyDescent="0.25">
      <c r="B54" s="438" t="s">
        <v>579</v>
      </c>
      <c r="C54" s="443">
        <v>5101864438</v>
      </c>
    </row>
    <row r="55" spans="2:3" ht="15.75" thickBot="1" x14ac:dyDescent="0.3">
      <c r="B55" s="439"/>
      <c r="C55" s="442"/>
    </row>
  </sheetData>
  <mergeCells count="5">
    <mergeCell ref="B9:C9"/>
    <mergeCell ref="B10:C10"/>
    <mergeCell ref="B11:C11"/>
    <mergeCell ref="B12:B13"/>
    <mergeCell ref="C12:C13"/>
  </mergeCells>
  <pageMargins left="1.02" right="0.15748031496062992" top="0.51181102362204722" bottom="0.55118110236220474" header="0.23622047244094491" footer="0.27559055118110237"/>
  <pageSetup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K87"/>
  <sheetViews>
    <sheetView zoomScale="90" zoomScaleNormal="90" workbookViewId="0">
      <selection activeCell="A7" sqref="A7:K68"/>
    </sheetView>
  </sheetViews>
  <sheetFormatPr baseColWidth="10" defaultRowHeight="14.25" x14ac:dyDescent="0.2"/>
  <cols>
    <col min="1" max="1" width="4.28515625" style="3" customWidth="1"/>
    <col min="2" max="2" width="24.28515625" style="3" customWidth="1"/>
    <col min="3" max="3" width="23.7109375" style="3" customWidth="1"/>
    <col min="4" max="5" width="20.5703125" style="3" customWidth="1"/>
    <col min="6" max="6" width="7.7109375" style="3" customWidth="1"/>
    <col min="7" max="7" width="27.140625" style="4" customWidth="1"/>
    <col min="8" max="8" width="33.85546875" style="4" customWidth="1"/>
    <col min="9" max="10" width="20.5703125" style="3" customWidth="1"/>
    <col min="11" max="11" width="4.28515625" style="3" customWidth="1"/>
    <col min="12" max="16384" width="11.42578125" style="3"/>
  </cols>
  <sheetData>
    <row r="7" spans="1:11" s="5" customFormat="1" ht="15" x14ac:dyDescent="0.25">
      <c r="B7" s="6"/>
      <c r="C7" s="515" t="s">
        <v>703</v>
      </c>
      <c r="D7" s="515"/>
      <c r="E7" s="515"/>
      <c r="F7" s="515"/>
      <c r="G7" s="515"/>
      <c r="H7" s="515"/>
      <c r="I7" s="515"/>
      <c r="J7" s="6"/>
      <c r="K7" s="6"/>
    </row>
    <row r="8" spans="1:11" ht="15" x14ac:dyDescent="0.25">
      <c r="B8" s="7"/>
      <c r="C8" s="515" t="s">
        <v>65</v>
      </c>
      <c r="D8" s="515"/>
      <c r="E8" s="515"/>
      <c r="F8" s="515"/>
      <c r="G8" s="515"/>
      <c r="H8" s="515"/>
      <c r="I8" s="515"/>
      <c r="J8" s="7"/>
      <c r="K8" s="7"/>
    </row>
    <row r="9" spans="1:11" ht="15" x14ac:dyDescent="0.25">
      <c r="B9" s="7"/>
      <c r="C9" s="515" t="s">
        <v>636</v>
      </c>
      <c r="D9" s="515"/>
      <c r="E9" s="515"/>
      <c r="F9" s="515"/>
      <c r="G9" s="515"/>
      <c r="H9" s="515"/>
      <c r="I9" s="515"/>
      <c r="J9" s="7"/>
      <c r="K9" s="7"/>
    </row>
    <row r="10" spans="1:11" ht="15" x14ac:dyDescent="0.25">
      <c r="B10" s="7"/>
      <c r="C10" s="515" t="s">
        <v>1</v>
      </c>
      <c r="D10" s="515"/>
      <c r="E10" s="515"/>
      <c r="F10" s="515"/>
      <c r="G10" s="515"/>
      <c r="H10" s="515"/>
      <c r="I10" s="515"/>
      <c r="J10" s="7"/>
      <c r="K10" s="7"/>
    </row>
    <row r="11" spans="1:11" ht="6" customHeight="1" x14ac:dyDescent="0.25">
      <c r="A11" s="8"/>
      <c r="B11" s="8"/>
      <c r="C11" s="9"/>
      <c r="D11" s="9"/>
      <c r="E11" s="9"/>
      <c r="F11" s="9"/>
      <c r="G11" s="9"/>
      <c r="H11" s="9"/>
      <c r="I11" s="5"/>
      <c r="J11" s="5"/>
      <c r="K11" s="5"/>
    </row>
    <row r="12" spans="1:11" ht="16.5" customHeight="1" x14ac:dyDescent="0.2">
      <c r="B12" s="65"/>
      <c r="C12" s="516" t="s">
        <v>374</v>
      </c>
      <c r="D12" s="516"/>
      <c r="E12" s="516"/>
      <c r="F12" s="516"/>
      <c r="G12" s="516"/>
      <c r="H12" s="516"/>
      <c r="I12" s="516"/>
      <c r="J12" s="65"/>
      <c r="K12" s="65"/>
    </row>
    <row r="13" spans="1:11" s="5" customFormat="1" ht="3" customHeight="1" x14ac:dyDescent="0.25">
      <c r="A13" s="8"/>
      <c r="B13" s="11"/>
      <c r="C13" s="11"/>
      <c r="D13" s="11"/>
      <c r="E13" s="11"/>
      <c r="F13" s="9"/>
      <c r="G13" s="12"/>
      <c r="H13" s="12"/>
    </row>
    <row r="14" spans="1:11" s="5" customFormat="1" ht="3" customHeight="1" x14ac:dyDescent="0.2">
      <c r="A14" s="13"/>
      <c r="B14" s="13"/>
      <c r="C14" s="13"/>
      <c r="D14" s="14"/>
      <c r="E14" s="14"/>
      <c r="F14" s="15"/>
      <c r="G14" s="12"/>
      <c r="H14" s="12"/>
    </row>
    <row r="15" spans="1:11" s="20" customFormat="1" ht="20.100000000000001" customHeight="1" x14ac:dyDescent="0.2">
      <c r="A15" s="16"/>
      <c r="B15" s="514" t="s">
        <v>61</v>
      </c>
      <c r="C15" s="514"/>
      <c r="D15" s="17">
        <v>2015</v>
      </c>
      <c r="E15" s="17">
        <v>2014</v>
      </c>
      <c r="F15" s="18"/>
      <c r="G15" s="514" t="s">
        <v>61</v>
      </c>
      <c r="H15" s="514"/>
      <c r="I15" s="17">
        <v>2015</v>
      </c>
      <c r="J15" s="17">
        <v>2014</v>
      </c>
      <c r="K15" s="19"/>
    </row>
    <row r="16" spans="1:11" s="5" customFormat="1" ht="3" customHeight="1" x14ac:dyDescent="0.2">
      <c r="A16" s="21"/>
      <c r="B16" s="22"/>
      <c r="C16" s="22"/>
      <c r="D16" s="23"/>
      <c r="E16" s="23"/>
      <c r="F16" s="12"/>
      <c r="G16" s="12"/>
      <c r="H16" s="12"/>
      <c r="K16" s="24"/>
    </row>
    <row r="17" spans="1:11" s="4" customFormat="1" ht="15" x14ac:dyDescent="0.25">
      <c r="A17" s="25"/>
      <c r="B17" s="513" t="s">
        <v>66</v>
      </c>
      <c r="C17" s="513"/>
      <c r="D17" s="26"/>
      <c r="E17" s="26"/>
      <c r="F17" s="27"/>
      <c r="G17" s="513" t="s">
        <v>67</v>
      </c>
      <c r="H17" s="513"/>
      <c r="I17" s="26"/>
      <c r="J17" s="26"/>
      <c r="K17" s="28"/>
    </row>
    <row r="18" spans="1:11" ht="15" x14ac:dyDescent="0.2">
      <c r="A18" s="29"/>
      <c r="B18" s="500" t="s">
        <v>68</v>
      </c>
      <c r="C18" s="500"/>
      <c r="D18" s="30">
        <v>6373453360.54</v>
      </c>
      <c r="E18" s="30">
        <v>6092399592.3000002</v>
      </c>
      <c r="F18" s="27"/>
      <c r="G18" s="513" t="s">
        <v>69</v>
      </c>
      <c r="H18" s="513"/>
      <c r="I18" s="30">
        <v>18160116066.77</v>
      </c>
      <c r="J18" s="30">
        <v>18105837154.400002</v>
      </c>
      <c r="K18" s="31"/>
    </row>
    <row r="19" spans="1:11" x14ac:dyDescent="0.2">
      <c r="A19" s="32"/>
      <c r="B19" s="499" t="s">
        <v>70</v>
      </c>
      <c r="C19" s="499"/>
      <c r="D19" s="33">
        <v>3598775692.1500001</v>
      </c>
      <c r="E19" s="33">
        <v>3720417546</v>
      </c>
      <c r="F19" s="27"/>
      <c r="G19" s="499" t="s">
        <v>71</v>
      </c>
      <c r="H19" s="499"/>
      <c r="I19" s="33">
        <v>15124111401.57</v>
      </c>
      <c r="J19" s="33">
        <v>14653884534.4</v>
      </c>
      <c r="K19" s="31"/>
    </row>
    <row r="20" spans="1:11" x14ac:dyDescent="0.2">
      <c r="A20" s="32"/>
      <c r="B20" s="499" t="s">
        <v>72</v>
      </c>
      <c r="C20" s="499"/>
      <c r="D20" s="33">
        <v>0</v>
      </c>
      <c r="E20" s="33">
        <v>0</v>
      </c>
      <c r="F20" s="27"/>
      <c r="G20" s="499" t="s">
        <v>73</v>
      </c>
      <c r="H20" s="499"/>
      <c r="I20" s="33">
        <v>554346269.42999995</v>
      </c>
      <c r="J20" s="33">
        <v>434529013</v>
      </c>
      <c r="K20" s="31"/>
    </row>
    <row r="21" spans="1:11" x14ac:dyDescent="0.2">
      <c r="A21" s="32"/>
      <c r="B21" s="499" t="s">
        <v>74</v>
      </c>
      <c r="C21" s="499"/>
      <c r="D21" s="33">
        <v>388119069.43000001</v>
      </c>
      <c r="E21" s="33">
        <v>375527055</v>
      </c>
      <c r="F21" s="27"/>
      <c r="G21" s="499" t="s">
        <v>75</v>
      </c>
      <c r="H21" s="499"/>
      <c r="I21" s="33">
        <v>2481658395.77</v>
      </c>
      <c r="J21" s="33">
        <v>3017423607</v>
      </c>
      <c r="K21" s="31"/>
    </row>
    <row r="22" spans="1:11" ht="15" x14ac:dyDescent="0.2">
      <c r="A22" s="32"/>
      <c r="B22" s="499" t="s">
        <v>76</v>
      </c>
      <c r="C22" s="499"/>
      <c r="D22" s="33">
        <v>1832660424.54</v>
      </c>
      <c r="E22" s="33">
        <v>1694191846</v>
      </c>
      <c r="F22" s="27"/>
      <c r="G22" s="34"/>
      <c r="H22" s="35"/>
      <c r="I22" s="36"/>
      <c r="J22" s="36"/>
      <c r="K22" s="31"/>
    </row>
    <row r="23" spans="1:11" ht="15" x14ac:dyDescent="0.2">
      <c r="A23" s="32"/>
      <c r="B23" s="499" t="s">
        <v>77</v>
      </c>
      <c r="C23" s="499"/>
      <c r="D23" s="33">
        <v>48332793.539999999</v>
      </c>
      <c r="E23" s="33">
        <v>79042243.299999997</v>
      </c>
      <c r="F23" s="27"/>
      <c r="G23" s="513" t="s">
        <v>180</v>
      </c>
      <c r="H23" s="513"/>
      <c r="I23" s="30">
        <v>12533919301.74</v>
      </c>
      <c r="J23" s="30">
        <v>12487428493.480003</v>
      </c>
      <c r="K23" s="31"/>
    </row>
    <row r="24" spans="1:11" x14ac:dyDescent="0.2">
      <c r="A24" s="32"/>
      <c r="B24" s="499" t="s">
        <v>78</v>
      </c>
      <c r="C24" s="499"/>
      <c r="D24" s="33">
        <v>505565380.88</v>
      </c>
      <c r="E24" s="33">
        <v>223220902</v>
      </c>
      <c r="F24" s="27"/>
      <c r="G24" s="499" t="s">
        <v>79</v>
      </c>
      <c r="H24" s="499"/>
      <c r="I24" s="33">
        <v>4935163129.4799995</v>
      </c>
      <c r="J24" s="33">
        <v>4247294860.8799996</v>
      </c>
      <c r="K24" s="31"/>
    </row>
    <row r="25" spans="1:11" x14ac:dyDescent="0.2">
      <c r="A25" s="32"/>
      <c r="B25" s="499" t="s">
        <v>80</v>
      </c>
      <c r="C25" s="499"/>
      <c r="D25" s="33">
        <v>0</v>
      </c>
      <c r="E25" s="33">
        <v>0</v>
      </c>
      <c r="F25" s="27"/>
      <c r="G25" s="499" t="s">
        <v>81</v>
      </c>
      <c r="H25" s="499"/>
      <c r="I25" s="33">
        <v>679789780.84000003</v>
      </c>
      <c r="J25" s="33">
        <v>1215060.049999997</v>
      </c>
      <c r="K25" s="31"/>
    </row>
    <row r="26" spans="1:11" ht="52.5" customHeight="1" x14ac:dyDescent="0.2">
      <c r="A26" s="32"/>
      <c r="B26" s="502" t="s">
        <v>82</v>
      </c>
      <c r="C26" s="502"/>
      <c r="D26" s="33">
        <v>0</v>
      </c>
      <c r="E26" s="33">
        <v>0</v>
      </c>
      <c r="F26" s="27"/>
      <c r="G26" s="499" t="s">
        <v>83</v>
      </c>
      <c r="H26" s="499"/>
      <c r="I26" s="33">
        <v>1277902648.6600001</v>
      </c>
      <c r="J26" s="33">
        <v>2200190425.8899999</v>
      </c>
      <c r="K26" s="31"/>
    </row>
    <row r="27" spans="1:11" ht="15" x14ac:dyDescent="0.2">
      <c r="A27" s="29"/>
      <c r="B27" s="34"/>
      <c r="C27" s="35"/>
      <c r="D27" s="36"/>
      <c r="E27" s="36"/>
      <c r="F27" s="27"/>
      <c r="G27" s="499" t="s">
        <v>84</v>
      </c>
      <c r="H27" s="499"/>
      <c r="I27" s="33">
        <v>5526821246.9300003</v>
      </c>
      <c r="J27" s="33">
        <v>5946875852.0600004</v>
      </c>
      <c r="K27" s="31"/>
    </row>
    <row r="28" spans="1:11" ht="29.25" customHeight="1" x14ac:dyDescent="0.2">
      <c r="A28" s="29"/>
      <c r="B28" s="500" t="s">
        <v>85</v>
      </c>
      <c r="C28" s="500"/>
      <c r="D28" s="30">
        <v>34523033712.959999</v>
      </c>
      <c r="E28" s="30">
        <v>32755329327.5</v>
      </c>
      <c r="F28" s="27"/>
      <c r="G28" s="499" t="s">
        <v>86</v>
      </c>
      <c r="H28" s="499"/>
      <c r="I28" s="33">
        <v>33038418.969999999</v>
      </c>
      <c r="J28" s="33">
        <v>22378764.949999999</v>
      </c>
      <c r="K28" s="31"/>
    </row>
    <row r="29" spans="1:11" x14ac:dyDescent="0.2">
      <c r="A29" s="32"/>
      <c r="B29" s="499" t="s">
        <v>87</v>
      </c>
      <c r="C29" s="499"/>
      <c r="D29" s="37">
        <v>34523033712.959999</v>
      </c>
      <c r="E29" s="37">
        <v>32755329327.5</v>
      </c>
      <c r="F29" s="27"/>
      <c r="G29" s="499" t="s">
        <v>88</v>
      </c>
      <c r="H29" s="499"/>
      <c r="I29" s="33">
        <v>57859398.43</v>
      </c>
      <c r="J29" s="33">
        <v>52525428.449999988</v>
      </c>
      <c r="K29" s="31"/>
    </row>
    <row r="30" spans="1:11" x14ac:dyDescent="0.2">
      <c r="A30" s="32"/>
      <c r="B30" s="499" t="s">
        <v>179</v>
      </c>
      <c r="C30" s="499"/>
      <c r="D30" s="33">
        <v>0</v>
      </c>
      <c r="E30" s="33">
        <v>0</v>
      </c>
      <c r="F30" s="27"/>
      <c r="G30" s="499" t="s">
        <v>89</v>
      </c>
      <c r="H30" s="499"/>
      <c r="I30" s="33">
        <v>0</v>
      </c>
      <c r="J30" s="33">
        <v>0</v>
      </c>
      <c r="K30" s="31"/>
    </row>
    <row r="31" spans="1:11" ht="15" x14ac:dyDescent="0.2">
      <c r="A31" s="29"/>
      <c r="B31" s="34"/>
      <c r="C31" s="35"/>
      <c r="D31" s="36"/>
      <c r="E31" s="36"/>
      <c r="F31" s="27"/>
      <c r="G31" s="499" t="s">
        <v>90</v>
      </c>
      <c r="H31" s="499"/>
      <c r="I31" s="33">
        <v>0</v>
      </c>
      <c r="J31" s="33">
        <v>752400</v>
      </c>
      <c r="K31" s="31"/>
    </row>
    <row r="32" spans="1:11" ht="15" x14ac:dyDescent="0.2">
      <c r="A32" s="32"/>
      <c r="B32" s="500" t="s">
        <v>91</v>
      </c>
      <c r="C32" s="500"/>
      <c r="D32" s="30">
        <v>84462974.340000004</v>
      </c>
      <c r="E32" s="30">
        <v>1008247856.04</v>
      </c>
      <c r="F32" s="27"/>
      <c r="G32" s="499" t="s">
        <v>92</v>
      </c>
      <c r="H32" s="499"/>
      <c r="I32" s="33">
        <v>23344678.43</v>
      </c>
      <c r="J32" s="33">
        <v>16195701.199999999</v>
      </c>
      <c r="K32" s="31"/>
    </row>
    <row r="33" spans="1:11" ht="15" x14ac:dyDescent="0.2">
      <c r="A33" s="32"/>
      <c r="B33" s="499" t="s">
        <v>93</v>
      </c>
      <c r="C33" s="499"/>
      <c r="D33" s="33">
        <v>0</v>
      </c>
      <c r="E33" s="33">
        <v>0</v>
      </c>
      <c r="F33" s="27"/>
      <c r="G33" s="34"/>
      <c r="H33" s="35"/>
      <c r="I33" s="36"/>
      <c r="J33" s="36"/>
      <c r="K33" s="31"/>
    </row>
    <row r="34" spans="1:11" ht="15" x14ac:dyDescent="0.2">
      <c r="A34" s="32"/>
      <c r="B34" s="499" t="s">
        <v>94</v>
      </c>
      <c r="C34" s="499"/>
      <c r="D34" s="33">
        <v>0</v>
      </c>
      <c r="E34" s="33">
        <v>0</v>
      </c>
      <c r="F34" s="27"/>
      <c r="G34" s="500" t="s">
        <v>87</v>
      </c>
      <c r="H34" s="500"/>
      <c r="I34" s="30">
        <v>5101864438</v>
      </c>
      <c r="J34" s="30">
        <v>4826851126.6300001</v>
      </c>
      <c r="K34" s="31"/>
    </row>
    <row r="35" spans="1:11" ht="26.25" customHeight="1" x14ac:dyDescent="0.2">
      <c r="A35" s="32"/>
      <c r="B35" s="502" t="s">
        <v>95</v>
      </c>
      <c r="C35" s="502"/>
      <c r="D35" s="33">
        <v>0</v>
      </c>
      <c r="E35" s="33">
        <v>0</v>
      </c>
      <c r="F35" s="27"/>
      <c r="G35" s="499" t="s">
        <v>96</v>
      </c>
      <c r="H35" s="499"/>
      <c r="I35" s="33">
        <v>3060319530</v>
      </c>
      <c r="J35" s="33">
        <v>3009805094.6300001</v>
      </c>
      <c r="K35" s="31"/>
    </row>
    <row r="36" spans="1:11" x14ac:dyDescent="0.2">
      <c r="A36" s="32"/>
      <c r="B36" s="499" t="s">
        <v>97</v>
      </c>
      <c r="C36" s="499"/>
      <c r="D36" s="33">
        <v>0</v>
      </c>
      <c r="E36" s="33">
        <v>0</v>
      </c>
      <c r="F36" s="27"/>
      <c r="G36" s="499" t="s">
        <v>45</v>
      </c>
      <c r="H36" s="499"/>
      <c r="I36" s="33">
        <v>2041544908</v>
      </c>
      <c r="J36" s="33">
        <v>1817046032</v>
      </c>
      <c r="K36" s="31"/>
    </row>
    <row r="37" spans="1:11" x14ac:dyDescent="0.2">
      <c r="A37" s="32"/>
      <c r="B37" s="499" t="s">
        <v>98</v>
      </c>
      <c r="C37" s="499"/>
      <c r="D37" s="33">
        <v>84462974.340000004</v>
      </c>
      <c r="E37" s="33">
        <v>1008247856.04</v>
      </c>
      <c r="F37" s="27"/>
      <c r="G37" s="499" t="s">
        <v>99</v>
      </c>
      <c r="H37" s="499"/>
      <c r="I37" s="33">
        <v>0</v>
      </c>
      <c r="J37" s="33">
        <v>0</v>
      </c>
      <c r="K37" s="31"/>
    </row>
    <row r="38" spans="1:11" ht="15" x14ac:dyDescent="0.2">
      <c r="A38" s="29"/>
      <c r="B38" s="34"/>
      <c r="C38" s="38"/>
      <c r="D38" s="26"/>
      <c r="E38" s="26"/>
      <c r="F38" s="27"/>
      <c r="G38" s="34"/>
      <c r="H38" s="35"/>
      <c r="I38" s="36"/>
      <c r="J38" s="36"/>
      <c r="K38" s="31"/>
    </row>
    <row r="39" spans="1:11" ht="15" x14ac:dyDescent="0.2">
      <c r="A39" s="39"/>
      <c r="B39" s="501" t="s">
        <v>100</v>
      </c>
      <c r="C39" s="501"/>
      <c r="D39" s="40">
        <v>40980950047.839996</v>
      </c>
      <c r="E39" s="40">
        <v>39855976775.840004</v>
      </c>
      <c r="F39" s="41"/>
      <c r="G39" s="513" t="s">
        <v>101</v>
      </c>
      <c r="H39" s="513"/>
      <c r="I39" s="42">
        <v>2730270236.3000002</v>
      </c>
      <c r="J39" s="42">
        <v>2672124193.4699998</v>
      </c>
      <c r="K39" s="31"/>
    </row>
    <row r="40" spans="1:11" ht="15" x14ac:dyDescent="0.2">
      <c r="A40" s="29"/>
      <c r="B40" s="501"/>
      <c r="C40" s="501"/>
      <c r="D40" s="26"/>
      <c r="E40" s="26"/>
      <c r="F40" s="27"/>
      <c r="G40" s="499" t="s">
        <v>102</v>
      </c>
      <c r="H40" s="499"/>
      <c r="I40" s="33">
        <v>2183977347.1199999</v>
      </c>
      <c r="J40" s="33">
        <v>2251310571.1399999</v>
      </c>
      <c r="K40" s="31"/>
    </row>
    <row r="41" spans="1:11" x14ac:dyDescent="0.2">
      <c r="A41" s="43"/>
      <c r="B41" s="27"/>
      <c r="C41" s="27"/>
      <c r="D41" s="27"/>
      <c r="E41" s="27"/>
      <c r="F41" s="27"/>
      <c r="G41" s="499" t="s">
        <v>103</v>
      </c>
      <c r="H41" s="499"/>
      <c r="I41" s="33">
        <v>152002052.84</v>
      </c>
      <c r="J41" s="33">
        <v>69502400</v>
      </c>
      <c r="K41" s="31"/>
    </row>
    <row r="42" spans="1:11" x14ac:dyDescent="0.2">
      <c r="A42" s="43"/>
      <c r="B42" s="27"/>
      <c r="C42" s="27"/>
      <c r="D42" s="27"/>
      <c r="E42" s="27"/>
      <c r="F42" s="27"/>
      <c r="G42" s="499" t="s">
        <v>104</v>
      </c>
      <c r="H42" s="499"/>
      <c r="I42" s="33">
        <v>73471108.540000007</v>
      </c>
      <c r="J42" s="33">
        <v>5704100</v>
      </c>
      <c r="K42" s="31"/>
    </row>
    <row r="43" spans="1:11" x14ac:dyDescent="0.2">
      <c r="A43" s="43"/>
      <c r="B43" s="27"/>
      <c r="C43" s="27"/>
      <c r="D43" s="27"/>
      <c r="E43" s="27"/>
      <c r="F43" s="27"/>
      <c r="G43" s="499" t="s">
        <v>105</v>
      </c>
      <c r="H43" s="499"/>
      <c r="I43" s="33">
        <v>320819727.80000001</v>
      </c>
      <c r="J43" s="33">
        <v>345607122.32999998</v>
      </c>
      <c r="K43" s="31"/>
    </row>
    <row r="44" spans="1:11" x14ac:dyDescent="0.2">
      <c r="A44" s="43"/>
      <c r="B44" s="27"/>
      <c r="C44" s="27"/>
      <c r="D44" s="27"/>
      <c r="E44" s="27"/>
      <c r="F44" s="27"/>
      <c r="G44" s="499" t="s">
        <v>106</v>
      </c>
      <c r="H44" s="499"/>
      <c r="I44" s="33">
        <v>0</v>
      </c>
      <c r="J44" s="33">
        <v>0</v>
      </c>
      <c r="K44" s="31"/>
    </row>
    <row r="45" spans="1:11" ht="15" x14ac:dyDescent="0.2">
      <c r="A45" s="43"/>
      <c r="B45" s="27"/>
      <c r="C45" s="27"/>
      <c r="D45" s="27"/>
      <c r="E45" s="27"/>
      <c r="F45" s="27"/>
      <c r="G45" s="34"/>
      <c r="H45" s="35"/>
      <c r="I45" s="36"/>
      <c r="J45" s="33"/>
      <c r="K45" s="31"/>
    </row>
    <row r="46" spans="1:11" ht="15" x14ac:dyDescent="0.2">
      <c r="A46" s="43"/>
      <c r="B46" s="27"/>
      <c r="C46" s="27"/>
      <c r="D46" s="27"/>
      <c r="E46" s="27"/>
      <c r="F46" s="27"/>
      <c r="G46" s="500" t="s">
        <v>107</v>
      </c>
      <c r="H46" s="500"/>
      <c r="I46" s="42">
        <v>0</v>
      </c>
      <c r="J46" s="42">
        <v>0</v>
      </c>
      <c r="K46" s="31"/>
    </row>
    <row r="47" spans="1:11" ht="26.25" customHeight="1" x14ac:dyDescent="0.2">
      <c r="A47" s="43"/>
      <c r="B47" s="27"/>
      <c r="C47" s="27"/>
      <c r="D47" s="27"/>
      <c r="E47" s="27"/>
      <c r="F47" s="27"/>
      <c r="G47" s="502" t="s">
        <v>108</v>
      </c>
      <c r="H47" s="502"/>
      <c r="I47" s="33">
        <v>0</v>
      </c>
      <c r="J47" s="33">
        <v>0</v>
      </c>
      <c r="K47" s="31"/>
    </row>
    <row r="48" spans="1:11" x14ac:dyDescent="0.2">
      <c r="A48" s="43"/>
      <c r="B48" s="27"/>
      <c r="C48" s="27"/>
      <c r="D48" s="27"/>
      <c r="E48" s="27"/>
      <c r="F48" s="27"/>
      <c r="G48" s="499" t="s">
        <v>109</v>
      </c>
      <c r="H48" s="499"/>
      <c r="I48" s="33">
        <v>0</v>
      </c>
      <c r="J48" s="33">
        <v>0</v>
      </c>
      <c r="K48" s="31"/>
    </row>
    <row r="49" spans="1:11" ht="12" customHeight="1" x14ac:dyDescent="0.2">
      <c r="A49" s="43"/>
      <c r="B49" s="27"/>
      <c r="C49" s="27"/>
      <c r="D49" s="27"/>
      <c r="E49" s="27"/>
      <c r="F49" s="27"/>
      <c r="G49" s="499" t="s">
        <v>110</v>
      </c>
      <c r="H49" s="499"/>
      <c r="I49" s="33">
        <v>0</v>
      </c>
      <c r="J49" s="33">
        <v>0</v>
      </c>
      <c r="K49" s="31"/>
    </row>
    <row r="50" spans="1:11" ht="25.5" customHeight="1" x14ac:dyDescent="0.2">
      <c r="A50" s="43"/>
      <c r="B50" s="27"/>
      <c r="C50" s="27"/>
      <c r="D50" s="27"/>
      <c r="E50" s="27"/>
      <c r="F50" s="27"/>
      <c r="G50" s="502" t="s">
        <v>181</v>
      </c>
      <c r="H50" s="502"/>
      <c r="I50" s="33">
        <v>0</v>
      </c>
      <c r="J50" s="33">
        <v>0</v>
      </c>
      <c r="K50" s="31"/>
    </row>
    <row r="51" spans="1:11" x14ac:dyDescent="0.2">
      <c r="A51" s="43"/>
      <c r="B51" s="27"/>
      <c r="C51" s="27"/>
      <c r="D51" s="27"/>
      <c r="E51" s="27"/>
      <c r="F51" s="27"/>
      <c r="G51" s="499" t="s">
        <v>111</v>
      </c>
      <c r="H51" s="499"/>
      <c r="I51" s="33">
        <v>0</v>
      </c>
      <c r="J51" s="33">
        <v>0</v>
      </c>
      <c r="K51" s="31"/>
    </row>
    <row r="52" spans="1:11" x14ac:dyDescent="0.2">
      <c r="A52" s="43"/>
      <c r="B52" s="27"/>
      <c r="C52" s="27"/>
      <c r="D52" s="27"/>
      <c r="E52" s="27"/>
      <c r="F52" s="27"/>
      <c r="G52" s="499" t="s">
        <v>112</v>
      </c>
      <c r="H52" s="499"/>
      <c r="I52" s="33">
        <v>0</v>
      </c>
      <c r="J52" s="33">
        <v>0</v>
      </c>
      <c r="K52" s="31"/>
    </row>
    <row r="53" spans="1:11" ht="15" x14ac:dyDescent="0.2">
      <c r="A53" s="43"/>
      <c r="B53" s="27"/>
      <c r="C53" s="27"/>
      <c r="D53" s="27"/>
      <c r="E53" s="27"/>
      <c r="F53" s="27"/>
      <c r="G53" s="34"/>
      <c r="H53" s="35"/>
      <c r="I53" s="36"/>
      <c r="J53" s="36"/>
      <c r="K53" s="31"/>
    </row>
    <row r="54" spans="1:11" ht="15" x14ac:dyDescent="0.2">
      <c r="A54" s="43"/>
      <c r="B54" s="27"/>
      <c r="C54" s="27"/>
      <c r="D54" s="27"/>
      <c r="E54" s="27"/>
      <c r="F54" s="27"/>
      <c r="G54" s="500" t="s">
        <v>113</v>
      </c>
      <c r="H54" s="500"/>
      <c r="I54" s="42">
        <v>1616770239.3199999</v>
      </c>
      <c r="J54" s="42">
        <v>1700558893.5300002</v>
      </c>
      <c r="K54" s="31"/>
    </row>
    <row r="55" spans="1:11" x14ac:dyDescent="0.2">
      <c r="A55" s="43"/>
      <c r="B55" s="27"/>
      <c r="C55" s="27"/>
      <c r="D55" s="27"/>
      <c r="E55" s="27"/>
      <c r="F55" s="27"/>
      <c r="G55" s="499" t="s">
        <v>114</v>
      </c>
      <c r="H55" s="499"/>
      <c r="I55" s="33">
        <v>1616770239.3199999</v>
      </c>
      <c r="J55" s="33">
        <v>1700558893.5300002</v>
      </c>
      <c r="K55" s="31"/>
    </row>
    <row r="56" spans="1:11" ht="15" x14ac:dyDescent="0.2">
      <c r="A56" s="43"/>
      <c r="B56" s="27"/>
      <c r="C56" s="27"/>
      <c r="D56" s="27"/>
      <c r="E56" s="27"/>
      <c r="F56" s="27"/>
      <c r="G56" s="34"/>
      <c r="H56" s="35"/>
      <c r="I56" s="36"/>
      <c r="J56" s="36"/>
      <c r="K56" s="31"/>
    </row>
    <row r="57" spans="1:11" x14ac:dyDescent="0.2">
      <c r="A57" s="43"/>
      <c r="B57" s="27"/>
      <c r="C57" s="27"/>
      <c r="D57" s="27"/>
      <c r="E57" s="27"/>
      <c r="F57" s="27"/>
      <c r="G57" s="501" t="s">
        <v>115</v>
      </c>
      <c r="H57" s="501"/>
      <c r="I57" s="44">
        <v>40142940282.130005</v>
      </c>
      <c r="J57" s="44">
        <v>39792799861.510002</v>
      </c>
      <c r="K57" s="45"/>
    </row>
    <row r="58" spans="1:11" x14ac:dyDescent="0.2">
      <c r="A58" s="43"/>
      <c r="B58" s="27"/>
      <c r="C58" s="27"/>
      <c r="D58" s="27"/>
      <c r="E58" s="27"/>
      <c r="F58" s="27"/>
      <c r="G58" s="46"/>
      <c r="H58" s="46"/>
      <c r="I58" s="36"/>
      <c r="J58" s="36"/>
      <c r="K58" s="45"/>
    </row>
    <row r="59" spans="1:11" x14ac:dyDescent="0.2">
      <c r="A59" s="43"/>
      <c r="B59" s="27"/>
      <c r="C59" s="27"/>
      <c r="D59" s="27"/>
      <c r="E59" s="27"/>
      <c r="F59" s="27"/>
      <c r="G59" s="512" t="s">
        <v>116</v>
      </c>
      <c r="H59" s="512"/>
      <c r="I59" s="44">
        <v>838009765.70999146</v>
      </c>
      <c r="J59" s="44">
        <v>63176914.330001831</v>
      </c>
      <c r="K59" s="45"/>
    </row>
    <row r="60" spans="1:11" ht="6" customHeight="1" x14ac:dyDescent="0.2">
      <c r="A60" s="47"/>
      <c r="B60" s="48"/>
      <c r="C60" s="48"/>
      <c r="D60" s="48"/>
      <c r="E60" s="48"/>
      <c r="F60" s="48"/>
      <c r="G60" s="49"/>
      <c r="H60" s="49"/>
      <c r="I60" s="48"/>
      <c r="J60" s="48"/>
      <c r="K60" s="50"/>
    </row>
    <row r="61" spans="1:11" ht="6" customHeight="1" x14ac:dyDescent="0.2">
      <c r="A61" s="5"/>
      <c r="B61" s="5"/>
      <c r="C61" s="5"/>
      <c r="D61" s="5"/>
      <c r="E61" s="5"/>
      <c r="F61" s="5"/>
      <c r="G61" s="12"/>
      <c r="H61" s="12"/>
      <c r="I61" s="5"/>
      <c r="J61" s="5"/>
      <c r="K61" s="5"/>
    </row>
    <row r="62" spans="1:11" ht="6" customHeight="1" x14ac:dyDescent="0.2">
      <c r="A62" s="48"/>
      <c r="B62" s="51"/>
      <c r="C62" s="52"/>
      <c r="D62" s="53"/>
      <c r="E62" s="53"/>
      <c r="F62" s="48"/>
      <c r="G62" s="54"/>
      <c r="H62" s="55"/>
      <c r="I62" s="53"/>
      <c r="J62" s="53"/>
      <c r="K62" s="48"/>
    </row>
    <row r="63" spans="1:11" ht="6" customHeight="1" x14ac:dyDescent="0.2">
      <c r="A63" s="5"/>
      <c r="B63" s="35"/>
      <c r="C63" s="56"/>
      <c r="D63" s="57"/>
      <c r="E63" s="57"/>
      <c r="F63" s="5"/>
      <c r="G63" s="58"/>
      <c r="H63" s="59"/>
      <c r="I63" s="57"/>
      <c r="J63" s="57"/>
      <c r="K63" s="5"/>
    </row>
    <row r="64" spans="1:11" ht="15" customHeight="1" x14ac:dyDescent="0.2">
      <c r="B64" s="509" t="s">
        <v>63</v>
      </c>
      <c r="C64" s="509"/>
      <c r="D64" s="509"/>
      <c r="E64" s="509"/>
      <c r="F64" s="509"/>
      <c r="G64" s="509"/>
      <c r="H64" s="509"/>
      <c r="I64" s="509"/>
      <c r="J64" s="509"/>
    </row>
    <row r="65" spans="2:10" ht="9.75" customHeight="1" x14ac:dyDescent="0.2">
      <c r="B65" s="35"/>
      <c r="C65" s="56"/>
      <c r="D65" s="57"/>
      <c r="E65" s="57"/>
      <c r="G65" s="58"/>
      <c r="H65" s="56"/>
      <c r="I65" s="57"/>
      <c r="J65" s="57"/>
    </row>
    <row r="66" spans="2:10" ht="30" customHeight="1" x14ac:dyDescent="0.2">
      <c r="B66" s="35"/>
      <c r="C66" s="508"/>
      <c r="D66" s="508"/>
      <c r="E66" s="57"/>
      <c r="G66" s="507"/>
      <c r="H66" s="507"/>
      <c r="I66" s="57"/>
      <c r="J66" s="57"/>
    </row>
    <row r="67" spans="2:10" ht="14.1" customHeight="1" x14ac:dyDescent="0.2">
      <c r="B67" s="60"/>
      <c r="C67" s="506" t="s">
        <v>389</v>
      </c>
      <c r="D67" s="506"/>
      <c r="E67" s="57"/>
      <c r="F67" s="57"/>
      <c r="G67" s="505" t="s">
        <v>471</v>
      </c>
      <c r="H67" s="505"/>
      <c r="I67" s="61"/>
      <c r="J67" s="57"/>
    </row>
    <row r="68" spans="2:10" ht="14.1" customHeight="1" x14ac:dyDescent="0.2">
      <c r="B68" s="62"/>
      <c r="C68" s="504" t="s">
        <v>388</v>
      </c>
      <c r="D68" s="504"/>
      <c r="E68" s="63"/>
      <c r="F68" s="63"/>
      <c r="G68" s="504" t="s">
        <v>472</v>
      </c>
      <c r="H68" s="504"/>
      <c r="I68" s="61"/>
      <c r="J68" s="57"/>
    </row>
    <row r="69" spans="2:10" ht="9.9499999999999993" customHeight="1" x14ac:dyDescent="0.2">
      <c r="D69" s="64"/>
    </row>
    <row r="70" spans="2:10" x14ac:dyDescent="0.2">
      <c r="D70" s="64"/>
    </row>
    <row r="71" spans="2:10" x14ac:dyDescent="0.2">
      <c r="D71" s="64"/>
    </row>
    <row r="84" spans="8:8" x14ac:dyDescent="0.2">
      <c r="H84" s="467"/>
    </row>
    <row r="87" spans="8:8" x14ac:dyDescent="0.2">
      <c r="H87" s="470"/>
    </row>
  </sheetData>
  <sheetProtection formatCells="0" selectLockedCells="1"/>
  <mergeCells count="71">
    <mergeCell ref="B15:C15"/>
    <mergeCell ref="G15:H15"/>
    <mergeCell ref="C7:I7"/>
    <mergeCell ref="C8:I8"/>
    <mergeCell ref="C9:I9"/>
    <mergeCell ref="C10:I10"/>
    <mergeCell ref="C12:I12"/>
    <mergeCell ref="B23:C23"/>
    <mergeCell ref="G23:H23"/>
    <mergeCell ref="B17:C17"/>
    <mergeCell ref="G17:H17"/>
    <mergeCell ref="B18:C18"/>
    <mergeCell ref="G18:H18"/>
    <mergeCell ref="B19:C19"/>
    <mergeCell ref="G19:H19"/>
    <mergeCell ref="B20:C20"/>
    <mergeCell ref="G20:H20"/>
    <mergeCell ref="B21:C21"/>
    <mergeCell ref="G21:H21"/>
    <mergeCell ref="B22:C22"/>
    <mergeCell ref="B30:C30"/>
    <mergeCell ref="G30:H30"/>
    <mergeCell ref="B24:C24"/>
    <mergeCell ref="G24:H24"/>
    <mergeCell ref="B25:C25"/>
    <mergeCell ref="G25:H25"/>
    <mergeCell ref="B26:C26"/>
    <mergeCell ref="G26:H26"/>
    <mergeCell ref="G27:H27"/>
    <mergeCell ref="B28:C28"/>
    <mergeCell ref="G28:H28"/>
    <mergeCell ref="B29:C29"/>
    <mergeCell ref="G29:H29"/>
    <mergeCell ref="G31:H31"/>
    <mergeCell ref="B32:C32"/>
    <mergeCell ref="G32:H32"/>
    <mergeCell ref="B33:C33"/>
    <mergeCell ref="B34:C34"/>
    <mergeCell ref="G34:H34"/>
    <mergeCell ref="G42:H42"/>
    <mergeCell ref="B35:C35"/>
    <mergeCell ref="G35:H35"/>
    <mergeCell ref="B36:C36"/>
    <mergeCell ref="G36:H36"/>
    <mergeCell ref="B37:C37"/>
    <mergeCell ref="G37:H37"/>
    <mergeCell ref="B39:C39"/>
    <mergeCell ref="G39:H39"/>
    <mergeCell ref="B40:C40"/>
    <mergeCell ref="G40:H40"/>
    <mergeCell ref="G41:H41"/>
    <mergeCell ref="G57:H57"/>
    <mergeCell ref="G43:H43"/>
    <mergeCell ref="G44:H44"/>
    <mergeCell ref="G46:H46"/>
    <mergeCell ref="G47:H47"/>
    <mergeCell ref="G48:H48"/>
    <mergeCell ref="G49:H49"/>
    <mergeCell ref="G50:H50"/>
    <mergeCell ref="G51:H51"/>
    <mergeCell ref="G52:H52"/>
    <mergeCell ref="G54:H54"/>
    <mergeCell ref="G55:H55"/>
    <mergeCell ref="C68:D68"/>
    <mergeCell ref="G68:H68"/>
    <mergeCell ref="G59:H59"/>
    <mergeCell ref="B64:J64"/>
    <mergeCell ref="C66:D66"/>
    <mergeCell ref="G66:H66"/>
    <mergeCell ref="C67:D67"/>
    <mergeCell ref="G67:H67"/>
  </mergeCells>
  <printOptions verticalCentered="1"/>
  <pageMargins left="0.72" right="0" top="0.34" bottom="0.32" header="0" footer="0"/>
  <pageSetup scale="5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K53"/>
  <sheetViews>
    <sheetView zoomScaleNormal="100" workbookViewId="0">
      <selection activeCell="A9" sqref="A9:J54"/>
    </sheetView>
  </sheetViews>
  <sheetFormatPr baseColWidth="10" defaultRowHeight="14.25" x14ac:dyDescent="0.2"/>
  <cols>
    <col min="1" max="1" width="3.7109375" style="207" customWidth="1"/>
    <col min="2" max="2" width="11.7109375" style="208" customWidth="1"/>
    <col min="3" max="3" width="57.42578125" style="208" customWidth="1"/>
    <col min="4" max="4" width="20.42578125" style="209" customWidth="1"/>
    <col min="5" max="5" width="19.7109375" style="209" customWidth="1"/>
    <col min="6" max="6" width="20.28515625" style="209" customWidth="1"/>
    <col min="7" max="7" width="15.85546875" style="209" customWidth="1"/>
    <col min="8" max="8" width="16.140625" style="209" customWidth="1"/>
    <col min="9" max="9" width="3.28515625" style="207" customWidth="1"/>
    <col min="10" max="10" width="8.7109375" style="3" customWidth="1"/>
    <col min="11" max="11" width="16.140625" style="3" bestFit="1" customWidth="1"/>
    <col min="12" max="16384" width="11.42578125" style="3"/>
  </cols>
  <sheetData>
    <row r="7" spans="1:9" ht="6" customHeight="1" x14ac:dyDescent="0.2">
      <c r="A7" s="69"/>
      <c r="B7" s="70"/>
      <c r="C7" s="69"/>
      <c r="D7" s="522"/>
      <c r="E7" s="522"/>
      <c r="F7" s="523"/>
      <c r="G7" s="523"/>
      <c r="H7" s="523"/>
      <c r="I7" s="523"/>
    </row>
    <row r="8" spans="1:9" s="5" customFormat="1" ht="6" customHeight="1" x14ac:dyDescent="0.2">
      <c r="B8" s="27"/>
    </row>
    <row r="9" spans="1:9" s="5" customFormat="1" ht="14.1" customHeight="1" x14ac:dyDescent="0.25">
      <c r="B9" s="73"/>
      <c r="C9" s="510" t="s">
        <v>703</v>
      </c>
      <c r="D9" s="510"/>
      <c r="E9" s="510"/>
      <c r="F9" s="510"/>
      <c r="G9" s="510"/>
      <c r="H9" s="73"/>
      <c r="I9" s="73"/>
    </row>
    <row r="10" spans="1:9" ht="14.1" customHeight="1" x14ac:dyDescent="0.25">
      <c r="B10" s="73"/>
      <c r="C10" s="510" t="s">
        <v>117</v>
      </c>
      <c r="D10" s="510"/>
      <c r="E10" s="510"/>
      <c r="F10" s="510"/>
      <c r="G10" s="510"/>
      <c r="H10" s="73"/>
      <c r="I10" s="73"/>
    </row>
    <row r="11" spans="1:9" ht="14.1" customHeight="1" x14ac:dyDescent="0.25">
      <c r="B11" s="73"/>
      <c r="C11" s="510" t="s">
        <v>637</v>
      </c>
      <c r="D11" s="510"/>
      <c r="E11" s="510"/>
      <c r="F11" s="510"/>
      <c r="G11" s="510"/>
      <c r="H11" s="73"/>
      <c r="I11" s="73"/>
    </row>
    <row r="12" spans="1:9" ht="14.1" customHeight="1" x14ac:dyDescent="0.25">
      <c r="B12" s="73"/>
      <c r="C12" s="510" t="s">
        <v>118</v>
      </c>
      <c r="D12" s="510"/>
      <c r="E12" s="510"/>
      <c r="F12" s="510"/>
      <c r="G12" s="510"/>
      <c r="H12" s="73"/>
      <c r="I12" s="73"/>
    </row>
    <row r="13" spans="1:9" s="5" customFormat="1" ht="3" customHeight="1" x14ac:dyDescent="0.25">
      <c r="A13" s="75"/>
      <c r="B13" s="10"/>
      <c r="C13" s="521"/>
      <c r="D13" s="521"/>
      <c r="E13" s="521"/>
      <c r="F13" s="521"/>
      <c r="G13" s="521"/>
      <c r="H13" s="521"/>
      <c r="I13" s="521"/>
    </row>
    <row r="14" spans="1:9" ht="20.100000000000001" customHeight="1" x14ac:dyDescent="0.25">
      <c r="A14" s="75"/>
      <c r="B14" s="10"/>
      <c r="C14" s="510" t="s">
        <v>374</v>
      </c>
      <c r="D14" s="510"/>
      <c r="E14" s="510"/>
      <c r="F14" s="510"/>
      <c r="G14" s="510"/>
      <c r="H14" s="66"/>
      <c r="I14" s="230"/>
    </row>
    <row r="15" spans="1:9" ht="3" customHeight="1" x14ac:dyDescent="0.2">
      <c r="A15" s="75"/>
      <c r="B15" s="75"/>
      <c r="C15" s="75" t="s">
        <v>119</v>
      </c>
      <c r="D15" s="75"/>
      <c r="E15" s="75"/>
      <c r="F15" s="75"/>
      <c r="G15" s="75"/>
      <c r="H15" s="75"/>
      <c r="I15" s="75"/>
    </row>
    <row r="16" spans="1:9" s="5" customFormat="1" ht="3" customHeight="1" x14ac:dyDescent="0.2">
      <c r="A16" s="75"/>
      <c r="B16" s="75"/>
      <c r="C16" s="75"/>
      <c r="D16" s="75"/>
      <c r="E16" s="75"/>
      <c r="F16" s="75"/>
      <c r="G16" s="75"/>
      <c r="H16" s="75"/>
      <c r="I16" s="75"/>
    </row>
    <row r="17" spans="1:11" s="5" customFormat="1" ht="75" x14ac:dyDescent="0.2">
      <c r="A17" s="210"/>
      <c r="B17" s="514" t="s">
        <v>61</v>
      </c>
      <c r="C17" s="514"/>
      <c r="D17" s="211" t="s">
        <v>44</v>
      </c>
      <c r="E17" s="211" t="s">
        <v>120</v>
      </c>
      <c r="F17" s="211" t="s">
        <v>121</v>
      </c>
      <c r="G17" s="211" t="s">
        <v>122</v>
      </c>
      <c r="H17" s="211" t="s">
        <v>123</v>
      </c>
      <c r="I17" s="212"/>
    </row>
    <row r="18" spans="1:11" s="5" customFormat="1" ht="3" customHeight="1" x14ac:dyDescent="0.2">
      <c r="A18" s="213"/>
      <c r="B18" s="75"/>
      <c r="C18" s="75"/>
      <c r="D18" s="75"/>
      <c r="E18" s="75"/>
      <c r="F18" s="75"/>
      <c r="G18" s="75"/>
      <c r="H18" s="75"/>
      <c r="I18" s="214"/>
    </row>
    <row r="19" spans="1:11" s="5" customFormat="1" ht="3" customHeight="1" x14ac:dyDescent="0.2">
      <c r="A19" s="84"/>
      <c r="B19" s="215"/>
      <c r="C19" s="34"/>
      <c r="D19" s="61"/>
      <c r="E19" s="85"/>
      <c r="F19" s="35"/>
      <c r="G19" s="27"/>
      <c r="H19" s="215"/>
      <c r="I19" s="216"/>
    </row>
    <row r="20" spans="1:11" ht="15" x14ac:dyDescent="0.2">
      <c r="A20" s="89"/>
      <c r="B20" s="500" t="s">
        <v>53</v>
      </c>
      <c r="C20" s="500"/>
      <c r="D20" s="217">
        <v>0</v>
      </c>
      <c r="E20" s="217">
        <v>703667810.14999998</v>
      </c>
      <c r="F20" s="217">
        <v>0</v>
      </c>
      <c r="G20" s="217">
        <v>0</v>
      </c>
      <c r="H20" s="218">
        <v>703667810.14999998</v>
      </c>
      <c r="I20" s="216"/>
    </row>
    <row r="21" spans="1:11" ht="9.9499999999999993" customHeight="1" x14ac:dyDescent="0.2">
      <c r="A21" s="89"/>
      <c r="B21" s="219"/>
      <c r="C21" s="61"/>
      <c r="D21" s="220"/>
      <c r="E21" s="220"/>
      <c r="F21" s="220"/>
      <c r="G21" s="220"/>
      <c r="H21" s="220"/>
      <c r="I21" s="216"/>
      <c r="K21" s="348"/>
    </row>
    <row r="22" spans="1:11" ht="15" x14ac:dyDescent="0.2">
      <c r="A22" s="89"/>
      <c r="B22" s="519" t="s">
        <v>124</v>
      </c>
      <c r="C22" s="519"/>
      <c r="D22" s="221">
        <v>19344861444.030003</v>
      </c>
      <c r="E22" s="221">
        <v>0</v>
      </c>
      <c r="F22" s="221">
        <v>0</v>
      </c>
      <c r="G22" s="221">
        <v>0</v>
      </c>
      <c r="H22" s="221">
        <v>19344861444.030003</v>
      </c>
      <c r="I22" s="216"/>
    </row>
    <row r="23" spans="1:11" ht="15" x14ac:dyDescent="0.2">
      <c r="A23" s="84"/>
      <c r="B23" s="499" t="s">
        <v>125</v>
      </c>
      <c r="C23" s="499"/>
      <c r="D23" s="222">
        <v>19344861444.030003</v>
      </c>
      <c r="E23" s="222">
        <v>0</v>
      </c>
      <c r="F23" s="222">
        <v>0</v>
      </c>
      <c r="G23" s="222">
        <v>0</v>
      </c>
      <c r="H23" s="220">
        <v>19344861444.030003</v>
      </c>
      <c r="I23" s="216"/>
    </row>
    <row r="24" spans="1:11" ht="15" x14ac:dyDescent="0.2">
      <c r="A24" s="84"/>
      <c r="B24" s="499" t="s">
        <v>46</v>
      </c>
      <c r="C24" s="499"/>
      <c r="D24" s="222">
        <v>0</v>
      </c>
      <c r="E24" s="222">
        <v>0</v>
      </c>
      <c r="F24" s="222">
        <v>0</v>
      </c>
      <c r="G24" s="222">
        <v>0</v>
      </c>
      <c r="H24" s="220">
        <v>0</v>
      </c>
      <c r="I24" s="216"/>
    </row>
    <row r="25" spans="1:11" ht="15" x14ac:dyDescent="0.2">
      <c r="A25" s="84"/>
      <c r="B25" s="499" t="s">
        <v>126</v>
      </c>
      <c r="C25" s="499"/>
      <c r="D25" s="222">
        <v>0</v>
      </c>
      <c r="E25" s="222">
        <v>0</v>
      </c>
      <c r="F25" s="222">
        <v>0</v>
      </c>
      <c r="G25" s="222">
        <v>0</v>
      </c>
      <c r="H25" s="220">
        <v>0</v>
      </c>
      <c r="I25" s="216"/>
    </row>
    <row r="26" spans="1:11" ht="9.9499999999999993" customHeight="1" x14ac:dyDescent="0.2">
      <c r="A26" s="89"/>
      <c r="B26" s="219"/>
      <c r="C26" s="61"/>
      <c r="D26" s="220"/>
      <c r="E26" s="220"/>
      <c r="F26" s="220"/>
      <c r="G26" s="220"/>
      <c r="H26" s="220"/>
      <c r="I26" s="216"/>
    </row>
    <row r="27" spans="1:11" ht="15" x14ac:dyDescent="0.2">
      <c r="A27" s="89"/>
      <c r="B27" s="519" t="s">
        <v>127</v>
      </c>
      <c r="C27" s="519"/>
      <c r="D27" s="221">
        <v>0</v>
      </c>
      <c r="E27" s="221">
        <v>-37462907177.299995</v>
      </c>
      <c r="F27" s="221">
        <v>0</v>
      </c>
      <c r="G27" s="221">
        <v>0</v>
      </c>
      <c r="H27" s="221">
        <v>-37462907177.299995</v>
      </c>
      <c r="I27" s="216"/>
    </row>
    <row r="28" spans="1:11" ht="15" x14ac:dyDescent="0.2">
      <c r="A28" s="84"/>
      <c r="B28" s="499" t="s">
        <v>128</v>
      </c>
      <c r="C28" s="499"/>
      <c r="D28" s="222">
        <v>0</v>
      </c>
      <c r="E28" s="222">
        <v>63176914.330001831</v>
      </c>
      <c r="F28" s="222">
        <v>0</v>
      </c>
      <c r="G28" s="222">
        <v>0</v>
      </c>
      <c r="H28" s="220">
        <v>63176914.330001831</v>
      </c>
      <c r="I28" s="216"/>
    </row>
    <row r="29" spans="1:11" ht="15" x14ac:dyDescent="0.2">
      <c r="A29" s="84"/>
      <c r="B29" s="499" t="s">
        <v>50</v>
      </c>
      <c r="C29" s="499"/>
      <c r="D29" s="222">
        <v>0</v>
      </c>
      <c r="E29" s="222">
        <v>-37526084091.629997</v>
      </c>
      <c r="F29" s="222">
        <v>0</v>
      </c>
      <c r="G29" s="222">
        <v>0</v>
      </c>
      <c r="H29" s="220">
        <v>-37526084091.629997</v>
      </c>
      <c r="I29" s="216"/>
    </row>
    <row r="30" spans="1:11" ht="15" x14ac:dyDescent="0.2">
      <c r="A30" s="84"/>
      <c r="B30" s="499" t="s">
        <v>129</v>
      </c>
      <c r="C30" s="499"/>
      <c r="D30" s="222">
        <v>0</v>
      </c>
      <c r="E30" s="222">
        <v>0</v>
      </c>
      <c r="F30" s="222">
        <v>0</v>
      </c>
      <c r="G30" s="222">
        <v>0</v>
      </c>
      <c r="H30" s="220">
        <v>0</v>
      </c>
      <c r="I30" s="216"/>
    </row>
    <row r="31" spans="1:11" ht="15" x14ac:dyDescent="0.2">
      <c r="A31" s="84"/>
      <c r="B31" s="499" t="s">
        <v>52</v>
      </c>
      <c r="C31" s="499"/>
      <c r="D31" s="222">
        <v>0</v>
      </c>
      <c r="E31" s="222">
        <v>0</v>
      </c>
      <c r="F31" s="222">
        <v>0</v>
      </c>
      <c r="G31" s="222">
        <v>0</v>
      </c>
      <c r="H31" s="220">
        <v>0</v>
      </c>
      <c r="I31" s="216"/>
      <c r="J31" s="348"/>
    </row>
    <row r="32" spans="1:11" ht="9.9499999999999993" customHeight="1" x14ac:dyDescent="0.2">
      <c r="A32" s="89"/>
      <c r="B32" s="219"/>
      <c r="C32" s="61"/>
      <c r="D32" s="220"/>
      <c r="E32" s="220"/>
      <c r="F32" s="220"/>
      <c r="G32" s="220"/>
      <c r="H32" s="220"/>
      <c r="I32" s="216"/>
    </row>
    <row r="33" spans="1:11" ht="15.75" thickBot="1" x14ac:dyDescent="0.25">
      <c r="A33" s="89"/>
      <c r="B33" s="520" t="s">
        <v>473</v>
      </c>
      <c r="C33" s="520"/>
      <c r="D33" s="223">
        <v>19344861444.030003</v>
      </c>
      <c r="E33" s="223">
        <v>-36759239367.149994</v>
      </c>
      <c r="F33" s="223">
        <v>0</v>
      </c>
      <c r="G33" s="223">
        <v>0</v>
      </c>
      <c r="H33" s="223">
        <v>-17414377923.119991</v>
      </c>
      <c r="I33" s="216"/>
      <c r="J33" s="350"/>
      <c r="K33" s="224"/>
    </row>
    <row r="34" spans="1:11" ht="15" x14ac:dyDescent="0.2">
      <c r="A34" s="84"/>
      <c r="B34" s="61"/>
      <c r="C34" s="35"/>
      <c r="D34" s="220"/>
      <c r="E34" s="220"/>
      <c r="F34" s="220"/>
      <c r="G34" s="220"/>
      <c r="H34" s="220"/>
      <c r="I34" s="216"/>
      <c r="J34" s="348"/>
    </row>
    <row r="35" spans="1:11" ht="15" x14ac:dyDescent="0.2">
      <c r="A35" s="89"/>
      <c r="B35" s="519" t="s">
        <v>474</v>
      </c>
      <c r="C35" s="519"/>
      <c r="D35" s="221">
        <v>0</v>
      </c>
      <c r="E35" s="221">
        <v>0</v>
      </c>
      <c r="F35" s="221">
        <v>-26834465.660003662</v>
      </c>
      <c r="G35" s="221">
        <v>0</v>
      </c>
      <c r="H35" s="221">
        <v>-26834465.660003662</v>
      </c>
      <c r="I35" s="216"/>
      <c r="K35" s="348"/>
    </row>
    <row r="36" spans="1:11" ht="15" x14ac:dyDescent="0.2">
      <c r="A36" s="84"/>
      <c r="B36" s="499" t="s">
        <v>45</v>
      </c>
      <c r="C36" s="499"/>
      <c r="D36" s="222">
        <v>0</v>
      </c>
      <c r="E36" s="222">
        <v>0</v>
      </c>
      <c r="F36" s="222">
        <v>-26834465.660003662</v>
      </c>
      <c r="G36" s="222">
        <v>0</v>
      </c>
      <c r="H36" s="220">
        <v>-26834465.660003662</v>
      </c>
      <c r="I36" s="216"/>
    </row>
    <row r="37" spans="1:11" ht="15" x14ac:dyDescent="0.2">
      <c r="A37" s="84"/>
      <c r="B37" s="499" t="s">
        <v>46</v>
      </c>
      <c r="C37" s="499"/>
      <c r="D37" s="222">
        <v>0</v>
      </c>
      <c r="E37" s="222">
        <v>0</v>
      </c>
      <c r="F37" s="222">
        <v>0</v>
      </c>
      <c r="G37" s="222">
        <v>0</v>
      </c>
      <c r="H37" s="220">
        <v>0</v>
      </c>
      <c r="I37" s="216"/>
    </row>
    <row r="38" spans="1:11" ht="15" x14ac:dyDescent="0.2">
      <c r="A38" s="84"/>
      <c r="B38" s="499" t="s">
        <v>126</v>
      </c>
      <c r="C38" s="499"/>
      <c r="D38" s="222">
        <v>0</v>
      </c>
      <c r="E38" s="222">
        <v>0</v>
      </c>
      <c r="F38" s="222">
        <v>0</v>
      </c>
      <c r="G38" s="222">
        <v>0</v>
      </c>
      <c r="H38" s="220">
        <v>0</v>
      </c>
      <c r="I38" s="216"/>
    </row>
    <row r="39" spans="1:11" ht="9.9499999999999993" customHeight="1" x14ac:dyDescent="0.2">
      <c r="A39" s="89"/>
      <c r="B39" s="219"/>
      <c r="C39" s="61"/>
      <c r="D39" s="220"/>
      <c r="E39" s="220"/>
      <c r="F39" s="220"/>
      <c r="G39" s="220"/>
      <c r="H39" s="220"/>
      <c r="I39" s="216"/>
    </row>
    <row r="40" spans="1:11" ht="15" x14ac:dyDescent="0.2">
      <c r="A40" s="89" t="s">
        <v>119</v>
      </c>
      <c r="B40" s="519" t="s">
        <v>127</v>
      </c>
      <c r="C40" s="519"/>
      <c r="D40" s="221">
        <v>0</v>
      </c>
      <c r="E40" s="221">
        <v>0</v>
      </c>
      <c r="F40" s="221">
        <v>500353678.93998355</v>
      </c>
      <c r="G40" s="221">
        <v>0</v>
      </c>
      <c r="H40" s="221">
        <v>500353678.93998355</v>
      </c>
      <c r="I40" s="216"/>
      <c r="K40" s="348"/>
    </row>
    <row r="41" spans="1:11" ht="15" x14ac:dyDescent="0.2">
      <c r="A41" s="84"/>
      <c r="B41" s="499" t="s">
        <v>128</v>
      </c>
      <c r="C41" s="499"/>
      <c r="D41" s="222">
        <v>0</v>
      </c>
      <c r="E41" s="222">
        <v>0</v>
      </c>
      <c r="F41" s="222">
        <v>774832851.37998962</v>
      </c>
      <c r="G41" s="222">
        <v>0</v>
      </c>
      <c r="H41" s="220">
        <v>774832851.37998962</v>
      </c>
      <c r="I41" s="216"/>
      <c r="K41" s="348"/>
    </row>
    <row r="42" spans="1:11" ht="15" x14ac:dyDescent="0.2">
      <c r="A42" s="84"/>
      <c r="B42" s="499" t="s">
        <v>50</v>
      </c>
      <c r="C42" s="499"/>
      <c r="D42" s="222">
        <v>0</v>
      </c>
      <c r="E42" s="222">
        <v>0</v>
      </c>
      <c r="F42" s="222">
        <v>-274479172.44000608</v>
      </c>
      <c r="G42" s="222">
        <v>0</v>
      </c>
      <c r="H42" s="220">
        <v>-274479172.44000608</v>
      </c>
      <c r="I42" s="216"/>
      <c r="K42" s="348"/>
    </row>
    <row r="43" spans="1:11" ht="15" x14ac:dyDescent="0.2">
      <c r="A43" s="84"/>
      <c r="B43" s="499" t="s">
        <v>129</v>
      </c>
      <c r="C43" s="499"/>
      <c r="D43" s="222">
        <v>0</v>
      </c>
      <c r="E43" s="222">
        <v>0</v>
      </c>
      <c r="F43" s="222">
        <v>0</v>
      </c>
      <c r="G43" s="222">
        <v>0</v>
      </c>
      <c r="H43" s="220">
        <v>0</v>
      </c>
      <c r="I43" s="216"/>
    </row>
    <row r="44" spans="1:11" ht="15" x14ac:dyDescent="0.2">
      <c r="A44" s="84"/>
      <c r="B44" s="499" t="s">
        <v>52</v>
      </c>
      <c r="C44" s="499"/>
      <c r="D44" s="222">
        <v>0</v>
      </c>
      <c r="E44" s="222">
        <v>0</v>
      </c>
      <c r="F44" s="222">
        <v>0</v>
      </c>
      <c r="G44" s="222">
        <v>0</v>
      </c>
      <c r="H44" s="220">
        <v>0</v>
      </c>
      <c r="I44" s="216"/>
      <c r="J44" s="349"/>
    </row>
    <row r="45" spans="1:11" ht="9.9499999999999993" customHeight="1" x14ac:dyDescent="0.2">
      <c r="A45" s="89"/>
      <c r="B45" s="219"/>
      <c r="C45" s="61"/>
      <c r="D45" s="220"/>
      <c r="E45" s="220"/>
      <c r="F45" s="220"/>
      <c r="G45" s="220"/>
      <c r="H45" s="220"/>
      <c r="I45" s="216"/>
      <c r="J45" s="348"/>
      <c r="K45" s="362"/>
    </row>
    <row r="46" spans="1:11" ht="15" x14ac:dyDescent="0.2">
      <c r="A46" s="225"/>
      <c r="B46" s="517" t="s">
        <v>704</v>
      </c>
      <c r="C46" s="517"/>
      <c r="D46" s="226">
        <v>19344861444.030003</v>
      </c>
      <c r="E46" s="226">
        <v>-36759239367.149994</v>
      </c>
      <c r="F46" s="226">
        <v>473519213.27997988</v>
      </c>
      <c r="G46" s="226">
        <v>0</v>
      </c>
      <c r="H46" s="226">
        <v>-16940858709.840012</v>
      </c>
      <c r="I46" s="227"/>
      <c r="J46" s="348"/>
      <c r="K46" s="224"/>
    </row>
    <row r="47" spans="1:11" ht="6" customHeight="1" x14ac:dyDescent="0.2">
      <c r="A47" s="228"/>
      <c r="B47" s="228"/>
      <c r="C47" s="228"/>
      <c r="D47" s="228"/>
      <c r="E47" s="228"/>
      <c r="F47" s="228"/>
      <c r="G47" s="228"/>
      <c r="H47" s="228"/>
      <c r="I47" s="229"/>
      <c r="J47" s="348"/>
    </row>
    <row r="48" spans="1:11" ht="6" customHeight="1" x14ac:dyDescent="0.2">
      <c r="D48" s="208"/>
      <c r="E48" s="208"/>
      <c r="I48" s="34"/>
    </row>
    <row r="49" spans="1:11" ht="15" customHeight="1" x14ac:dyDescent="0.2">
      <c r="A49" s="5"/>
      <c r="B49" s="509" t="s">
        <v>63</v>
      </c>
      <c r="C49" s="509"/>
      <c r="D49" s="509"/>
      <c r="E49" s="509"/>
      <c r="F49" s="509"/>
      <c r="G49" s="509"/>
      <c r="H49" s="509"/>
      <c r="I49" s="509"/>
      <c r="J49" s="35"/>
      <c r="K49" s="408"/>
    </row>
    <row r="50" spans="1:11" x14ac:dyDescent="0.2">
      <c r="A50" s="5"/>
      <c r="B50" s="35"/>
      <c r="C50" s="56"/>
      <c r="D50" s="57"/>
      <c r="E50" s="57"/>
      <c r="F50" s="5"/>
      <c r="G50" s="58"/>
      <c r="H50" s="347"/>
      <c r="I50" s="57"/>
      <c r="J50" s="57"/>
    </row>
    <row r="51" spans="1:11" ht="50.1" customHeight="1" x14ac:dyDescent="0.2">
      <c r="A51" s="5"/>
      <c r="B51" s="35"/>
      <c r="C51" s="508"/>
      <c r="D51" s="508"/>
      <c r="E51" s="57"/>
      <c r="F51" s="48"/>
      <c r="G51" s="518"/>
      <c r="H51" s="507"/>
      <c r="I51" s="57"/>
      <c r="J51" s="57"/>
    </row>
    <row r="52" spans="1:11" ht="14.1" customHeight="1" x14ac:dyDescent="0.2">
      <c r="A52" s="5"/>
      <c r="B52" s="60"/>
      <c r="C52" s="506" t="s">
        <v>389</v>
      </c>
      <c r="D52" s="506"/>
      <c r="E52" s="57"/>
      <c r="F52" s="505" t="s">
        <v>471</v>
      </c>
      <c r="G52" s="505"/>
      <c r="H52" s="505"/>
      <c r="I52" s="61"/>
      <c r="J52" s="57"/>
    </row>
    <row r="53" spans="1:11" ht="14.1" customHeight="1" x14ac:dyDescent="0.2">
      <c r="A53" s="5"/>
      <c r="B53" s="62"/>
      <c r="C53" s="504" t="s">
        <v>388</v>
      </c>
      <c r="D53" s="504"/>
      <c r="E53" s="63"/>
      <c r="F53" s="504" t="s">
        <v>472</v>
      </c>
      <c r="G53" s="504"/>
      <c r="H53" s="504"/>
      <c r="I53" s="61"/>
      <c r="J53" s="57"/>
    </row>
  </sheetData>
  <sheetProtection formatCells="0" selectLockedCells="1"/>
  <mergeCells count="38">
    <mergeCell ref="C11:G11"/>
    <mergeCell ref="D7:E7"/>
    <mergeCell ref="F7:G7"/>
    <mergeCell ref="H7:I7"/>
    <mergeCell ref="C9:G9"/>
    <mergeCell ref="C10:G10"/>
    <mergeCell ref="B29:C29"/>
    <mergeCell ref="C12:G12"/>
    <mergeCell ref="C13:I13"/>
    <mergeCell ref="C14:G14"/>
    <mergeCell ref="B17:C17"/>
    <mergeCell ref="B20:C20"/>
    <mergeCell ref="B22:C22"/>
    <mergeCell ref="B23:C23"/>
    <mergeCell ref="B24:C24"/>
    <mergeCell ref="B25:C25"/>
    <mergeCell ref="B27:C27"/>
    <mergeCell ref="B28:C28"/>
    <mergeCell ref="B30:C30"/>
    <mergeCell ref="B33:C33"/>
    <mergeCell ref="B35:C35"/>
    <mergeCell ref="B36:C36"/>
    <mergeCell ref="B37:C37"/>
    <mergeCell ref="B31:C31"/>
    <mergeCell ref="B38:C38"/>
    <mergeCell ref="B40:C40"/>
    <mergeCell ref="B41:C41"/>
    <mergeCell ref="B42:C42"/>
    <mergeCell ref="B43:C43"/>
    <mergeCell ref="B44:C44"/>
    <mergeCell ref="C53:D53"/>
    <mergeCell ref="B46:C46"/>
    <mergeCell ref="B49:I49"/>
    <mergeCell ref="C51:D51"/>
    <mergeCell ref="G51:H51"/>
    <mergeCell ref="C52:D52"/>
    <mergeCell ref="F52:H52"/>
    <mergeCell ref="F53:H53"/>
  </mergeCells>
  <printOptions verticalCentered="1"/>
  <pageMargins left="0.75" right="0.56000000000000005" top="0.38" bottom="0.59055118110236227" header="0" footer="0"/>
  <pageSetup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O71"/>
  <sheetViews>
    <sheetView topLeftCell="A31" zoomScaleNormal="100" zoomScalePageLayoutView="80" workbookViewId="0">
      <selection activeCell="B9" sqref="B9:L69"/>
    </sheetView>
  </sheetViews>
  <sheetFormatPr baseColWidth="10" defaultRowHeight="14.25" x14ac:dyDescent="0.2"/>
  <cols>
    <col min="1" max="1" width="4" style="3" customWidth="1"/>
    <col min="2" max="2" width="4.5703125" style="3" customWidth="1"/>
    <col min="3" max="3" width="24.7109375" style="3" customWidth="1"/>
    <col min="4" max="4" width="40" style="3" customWidth="1"/>
    <col min="5" max="6" width="18.7109375" style="3" customWidth="1"/>
    <col min="7" max="7" width="10.7109375" style="3" customWidth="1"/>
    <col min="8" max="8" width="24.7109375" style="3" customWidth="1"/>
    <col min="9" max="9" width="29.7109375" style="102" customWidth="1"/>
    <col min="10" max="11" width="18.7109375" style="3" customWidth="1"/>
    <col min="12" max="12" width="4.5703125" style="3" customWidth="1"/>
    <col min="13" max="13" width="11.42578125" style="3"/>
    <col min="14" max="15" width="14.140625" style="3" bestFit="1" customWidth="1"/>
    <col min="16" max="16384" width="11.42578125" style="3"/>
  </cols>
  <sheetData>
    <row r="7" spans="2:12" ht="6" customHeight="1" x14ac:dyDescent="0.2">
      <c r="B7" s="103"/>
      <c r="C7" s="69"/>
      <c r="D7" s="104"/>
      <c r="E7" s="71"/>
      <c r="F7" s="71"/>
      <c r="G7" s="104"/>
      <c r="H7" s="104"/>
      <c r="I7" s="105"/>
      <c r="J7" s="69"/>
      <c r="K7" s="69"/>
      <c r="L7" s="69"/>
    </row>
    <row r="8" spans="2:12" s="5" customFormat="1" ht="6" customHeight="1" x14ac:dyDescent="0.2">
      <c r="D8" s="27"/>
      <c r="I8" s="106"/>
    </row>
    <row r="9" spans="2:12" ht="14.1" customHeight="1" x14ac:dyDescent="0.25">
      <c r="B9" s="12"/>
      <c r="D9" s="515" t="s">
        <v>703</v>
      </c>
      <c r="E9" s="515"/>
      <c r="F9" s="515"/>
      <c r="G9" s="515"/>
      <c r="H9" s="515"/>
      <c r="I9" s="515"/>
      <c r="J9" s="515"/>
      <c r="K9" s="6"/>
      <c r="L9" s="6"/>
    </row>
    <row r="10" spans="2:12" ht="14.1" customHeight="1" x14ac:dyDescent="0.25">
      <c r="B10" s="7"/>
      <c r="D10" s="515" t="s">
        <v>58</v>
      </c>
      <c r="E10" s="515"/>
      <c r="F10" s="515"/>
      <c r="G10" s="515"/>
      <c r="H10" s="515"/>
      <c r="I10" s="515"/>
      <c r="J10" s="515"/>
      <c r="K10" s="7"/>
      <c r="L10" s="7"/>
    </row>
    <row r="11" spans="2:12" ht="14.1" customHeight="1" x14ac:dyDescent="0.25">
      <c r="B11" s="8"/>
      <c r="D11" s="515" t="s">
        <v>638</v>
      </c>
      <c r="E11" s="515"/>
      <c r="F11" s="515"/>
      <c r="G11" s="515"/>
      <c r="H11" s="515"/>
      <c r="I11" s="515"/>
      <c r="J11" s="515"/>
      <c r="K11" s="7"/>
      <c r="L11" s="7"/>
    </row>
    <row r="12" spans="2:12" ht="14.1" customHeight="1" x14ac:dyDescent="0.25">
      <c r="B12" s="8"/>
      <c r="D12" s="515" t="s">
        <v>1</v>
      </c>
      <c r="E12" s="515"/>
      <c r="F12" s="515"/>
      <c r="G12" s="515"/>
      <c r="H12" s="515"/>
      <c r="I12" s="515"/>
      <c r="J12" s="515"/>
      <c r="K12" s="7"/>
      <c r="L12" s="7"/>
    </row>
    <row r="13" spans="2:12" ht="20.100000000000001" customHeight="1" x14ac:dyDescent="0.25">
      <c r="B13" s="8"/>
      <c r="C13" s="10"/>
      <c r="D13" s="525" t="s">
        <v>374</v>
      </c>
      <c r="E13" s="525"/>
      <c r="F13" s="525"/>
      <c r="G13" s="525"/>
      <c r="H13" s="525"/>
      <c r="I13" s="525"/>
      <c r="J13" s="525"/>
      <c r="K13" s="333"/>
    </row>
    <row r="14" spans="2:12" ht="3" customHeight="1" x14ac:dyDescent="0.25">
      <c r="B14" s="6"/>
      <c r="C14" s="6"/>
      <c r="D14" s="6"/>
      <c r="E14" s="6"/>
      <c r="F14" s="6"/>
      <c r="G14" s="6"/>
    </row>
    <row r="15" spans="2:12" s="5" customFormat="1" ht="3" customHeight="1" x14ac:dyDescent="0.25">
      <c r="B15" s="8"/>
      <c r="C15" s="11"/>
      <c r="D15" s="11"/>
      <c r="E15" s="11"/>
      <c r="F15" s="11"/>
      <c r="G15" s="9"/>
      <c r="I15" s="106"/>
    </row>
    <row r="16" spans="2:12" s="5" customFormat="1" ht="3" customHeight="1" x14ac:dyDescent="0.2">
      <c r="B16" s="13"/>
      <c r="C16" s="13"/>
      <c r="D16" s="13"/>
      <c r="E16" s="14"/>
      <c r="F16" s="14"/>
      <c r="G16" s="15"/>
      <c r="I16" s="106"/>
    </row>
    <row r="17" spans="2:15" s="5" customFormat="1" ht="20.100000000000001" customHeight="1" x14ac:dyDescent="0.2">
      <c r="B17" s="107"/>
      <c r="C17" s="514" t="s">
        <v>61</v>
      </c>
      <c r="D17" s="514"/>
      <c r="E17" s="17" t="s">
        <v>59</v>
      </c>
      <c r="F17" s="17" t="s">
        <v>60</v>
      </c>
      <c r="G17" s="18"/>
      <c r="H17" s="514" t="s">
        <v>61</v>
      </c>
      <c r="I17" s="514"/>
      <c r="J17" s="17" t="s">
        <v>59</v>
      </c>
      <c r="K17" s="17" t="s">
        <v>60</v>
      </c>
      <c r="L17" s="19"/>
    </row>
    <row r="18" spans="2:15" ht="3" customHeight="1" x14ac:dyDescent="0.2">
      <c r="B18" s="21"/>
      <c r="C18" s="22"/>
      <c r="D18" s="22"/>
      <c r="E18" s="23"/>
      <c r="F18" s="23"/>
      <c r="G18" s="12"/>
      <c r="H18" s="5"/>
      <c r="I18" s="106"/>
      <c r="J18" s="5"/>
      <c r="K18" s="5"/>
      <c r="L18" s="24"/>
    </row>
    <row r="19" spans="2:15" s="5" customFormat="1" ht="3" customHeight="1" x14ac:dyDescent="0.25">
      <c r="B19" s="84"/>
      <c r="C19" s="108"/>
      <c r="D19" s="108"/>
      <c r="E19" s="109"/>
      <c r="F19" s="109"/>
      <c r="G19" s="27"/>
      <c r="I19" s="106"/>
      <c r="L19" s="24"/>
    </row>
    <row r="20" spans="2:15" ht="15" x14ac:dyDescent="0.2">
      <c r="B20" s="32"/>
      <c r="C20" s="500" t="s">
        <v>3</v>
      </c>
      <c r="D20" s="500"/>
      <c r="E20" s="110"/>
      <c r="F20" s="110">
        <v>132851571.6200006</v>
      </c>
      <c r="G20" s="27"/>
      <c r="H20" s="500" t="s">
        <v>4</v>
      </c>
      <c r="I20" s="500"/>
      <c r="J20" s="110"/>
      <c r="K20" s="110">
        <v>340667641.59000301</v>
      </c>
      <c r="L20" s="24"/>
      <c r="N20" s="348"/>
      <c r="O20" s="348"/>
    </row>
    <row r="21" spans="2:15" ht="15" x14ac:dyDescent="0.2">
      <c r="B21" s="29"/>
      <c r="C21" s="34"/>
      <c r="D21" s="61"/>
      <c r="E21" s="111"/>
      <c r="F21" s="111"/>
      <c r="G21" s="27"/>
      <c r="H21" s="419"/>
      <c r="I21" s="34"/>
      <c r="J21" s="111"/>
      <c r="K21" s="111"/>
      <c r="L21" s="24"/>
    </row>
    <row r="22" spans="2:15" ht="15" x14ac:dyDescent="0.2">
      <c r="B22" s="29"/>
      <c r="C22" s="500" t="s">
        <v>5</v>
      </c>
      <c r="D22" s="500"/>
      <c r="E22" s="110">
        <v>410334633.6099999</v>
      </c>
      <c r="F22" s="110">
        <v>4044603.4800000004</v>
      </c>
      <c r="G22" s="27"/>
      <c r="H22" s="500" t="s">
        <v>6</v>
      </c>
      <c r="I22" s="500"/>
      <c r="J22" s="110">
        <v>971650.95999999717</v>
      </c>
      <c r="K22" s="110">
        <v>3586959250.25</v>
      </c>
      <c r="L22" s="24"/>
    </row>
    <row r="23" spans="2:15" ht="15" x14ac:dyDescent="0.2">
      <c r="B23" s="29"/>
      <c r="C23" s="34"/>
      <c r="D23" s="61"/>
      <c r="E23" s="111"/>
      <c r="F23" s="111"/>
      <c r="G23" s="27"/>
      <c r="H23" s="34"/>
      <c r="I23" s="34"/>
      <c r="J23" s="111"/>
      <c r="K23" s="111"/>
      <c r="L23" s="24"/>
    </row>
    <row r="24" spans="2:15" x14ac:dyDescent="0.2">
      <c r="B24" s="32"/>
      <c r="C24" s="499" t="s">
        <v>7</v>
      </c>
      <c r="D24" s="499"/>
      <c r="E24" s="112">
        <v>270337592.8499999</v>
      </c>
      <c r="F24" s="112">
        <v>0</v>
      </c>
      <c r="G24" s="27"/>
      <c r="H24" s="499" t="s">
        <v>8</v>
      </c>
      <c r="I24" s="499"/>
      <c r="J24" s="112">
        <v>0</v>
      </c>
      <c r="K24" s="112">
        <v>3586959250.25</v>
      </c>
      <c r="L24" s="24"/>
      <c r="N24" s="348"/>
    </row>
    <row r="25" spans="2:15" x14ac:dyDescent="0.2">
      <c r="B25" s="32"/>
      <c r="C25" s="499" t="s">
        <v>9</v>
      </c>
      <c r="D25" s="499"/>
      <c r="E25" s="112">
        <v>93014120.169999957</v>
      </c>
      <c r="F25" s="112">
        <v>0</v>
      </c>
      <c r="G25" s="27"/>
      <c r="H25" s="499" t="s">
        <v>10</v>
      </c>
      <c r="I25" s="499"/>
      <c r="J25" s="112">
        <v>0</v>
      </c>
      <c r="K25" s="112">
        <v>0</v>
      </c>
      <c r="L25" s="24"/>
    </row>
    <row r="26" spans="2:15" x14ac:dyDescent="0.2">
      <c r="B26" s="32"/>
      <c r="C26" s="499" t="s">
        <v>11</v>
      </c>
      <c r="D26" s="499"/>
      <c r="E26" s="112">
        <v>46982920.590000004</v>
      </c>
      <c r="F26" s="112">
        <v>0</v>
      </c>
      <c r="G26" s="27"/>
      <c r="H26" s="499" t="s">
        <v>12</v>
      </c>
      <c r="I26" s="499"/>
      <c r="J26" s="112">
        <v>0</v>
      </c>
      <c r="K26" s="112">
        <v>0</v>
      </c>
      <c r="L26" s="24"/>
    </row>
    <row r="27" spans="2:15" x14ac:dyDescent="0.2">
      <c r="B27" s="32"/>
      <c r="C27" s="499" t="s">
        <v>13</v>
      </c>
      <c r="D27" s="499"/>
      <c r="E27" s="112">
        <v>0</v>
      </c>
      <c r="F27" s="112">
        <v>0</v>
      </c>
      <c r="G27" s="27"/>
      <c r="H27" s="499" t="s">
        <v>14</v>
      </c>
      <c r="I27" s="499"/>
      <c r="J27" s="112">
        <v>0</v>
      </c>
      <c r="K27" s="112">
        <v>0</v>
      </c>
      <c r="L27" s="24"/>
    </row>
    <row r="28" spans="2:15" x14ac:dyDescent="0.2">
      <c r="B28" s="32"/>
      <c r="C28" s="499" t="s">
        <v>15</v>
      </c>
      <c r="D28" s="499"/>
      <c r="E28" s="112">
        <v>0</v>
      </c>
      <c r="F28" s="112">
        <v>4044603.4800000004</v>
      </c>
      <c r="G28" s="27"/>
      <c r="H28" s="499" t="s">
        <v>16</v>
      </c>
      <c r="I28" s="499"/>
      <c r="J28" s="112">
        <v>0</v>
      </c>
      <c r="K28" s="112">
        <v>0</v>
      </c>
      <c r="L28" s="24"/>
    </row>
    <row r="29" spans="2:15" ht="33" customHeight="1" x14ac:dyDescent="0.2">
      <c r="B29" s="32"/>
      <c r="C29" s="499" t="s">
        <v>17</v>
      </c>
      <c r="D29" s="499"/>
      <c r="E29" s="112">
        <v>0</v>
      </c>
      <c r="F29" s="112">
        <v>0</v>
      </c>
      <c r="G29" s="27"/>
      <c r="H29" s="502" t="s">
        <v>18</v>
      </c>
      <c r="I29" s="502"/>
      <c r="J29" s="112">
        <v>971650.95999999717</v>
      </c>
      <c r="K29" s="112">
        <v>0</v>
      </c>
      <c r="L29" s="24"/>
    </row>
    <row r="30" spans="2:15" x14ac:dyDescent="0.2">
      <c r="B30" s="32"/>
      <c r="C30" s="499" t="s">
        <v>19</v>
      </c>
      <c r="D30" s="499"/>
      <c r="E30" s="112">
        <v>0</v>
      </c>
      <c r="F30" s="112">
        <v>0</v>
      </c>
      <c r="G30" s="27"/>
      <c r="H30" s="499" t="s">
        <v>20</v>
      </c>
      <c r="I30" s="499"/>
      <c r="J30" s="112">
        <v>0</v>
      </c>
      <c r="K30" s="112">
        <v>0</v>
      </c>
      <c r="L30" s="24"/>
    </row>
    <row r="31" spans="2:15" ht="15" x14ac:dyDescent="0.2">
      <c r="B31" s="29"/>
      <c r="C31" s="34"/>
      <c r="D31" s="61"/>
      <c r="E31" s="111"/>
      <c r="F31" s="111"/>
      <c r="G31" s="27"/>
      <c r="H31" s="499" t="s">
        <v>21</v>
      </c>
      <c r="I31" s="499"/>
      <c r="J31" s="112">
        <v>0</v>
      </c>
      <c r="K31" s="112">
        <v>0</v>
      </c>
      <c r="L31" s="24"/>
    </row>
    <row r="32" spans="2:15" ht="15" x14ac:dyDescent="0.2">
      <c r="B32" s="29"/>
      <c r="C32" s="500" t="s">
        <v>24</v>
      </c>
      <c r="D32" s="500"/>
      <c r="E32" s="110">
        <v>0</v>
      </c>
      <c r="F32" s="110">
        <v>539141601.75000048</v>
      </c>
      <c r="G32" s="27"/>
      <c r="H32" s="34"/>
      <c r="I32" s="34"/>
      <c r="J32" s="111"/>
      <c r="K32" s="111"/>
      <c r="L32" s="24"/>
    </row>
    <row r="33" spans="2:15" ht="15" x14ac:dyDescent="0.2">
      <c r="B33" s="29"/>
      <c r="C33" s="34"/>
      <c r="D33" s="61"/>
      <c r="E33" s="111"/>
      <c r="F33" s="111"/>
      <c r="G33" s="27"/>
      <c r="H33" s="501" t="s">
        <v>25</v>
      </c>
      <c r="I33" s="501"/>
      <c r="J33" s="110">
        <v>3245319957.6999969</v>
      </c>
      <c r="K33" s="110">
        <v>0</v>
      </c>
      <c r="L33" s="24"/>
    </row>
    <row r="34" spans="2:15" ht="15" x14ac:dyDescent="0.2">
      <c r="B34" s="32"/>
      <c r="C34" s="499" t="s">
        <v>26</v>
      </c>
      <c r="D34" s="499"/>
      <c r="E34" s="112">
        <v>0</v>
      </c>
      <c r="F34" s="112">
        <v>8392192.6100000143</v>
      </c>
      <c r="G34" s="27"/>
      <c r="H34" s="34"/>
      <c r="I34" s="34"/>
      <c r="J34" s="111"/>
      <c r="K34" s="111"/>
      <c r="L34" s="24"/>
    </row>
    <row r="35" spans="2:15" x14ac:dyDescent="0.2">
      <c r="B35" s="32"/>
      <c r="C35" s="499" t="s">
        <v>28</v>
      </c>
      <c r="D35" s="499"/>
      <c r="E35" s="112">
        <v>0</v>
      </c>
      <c r="F35" s="112">
        <v>0</v>
      </c>
      <c r="G35" s="27"/>
      <c r="H35" s="499" t="s">
        <v>27</v>
      </c>
      <c r="I35" s="499"/>
      <c r="J35" s="112">
        <v>0</v>
      </c>
      <c r="K35" s="112">
        <v>0</v>
      </c>
      <c r="L35" s="24"/>
    </row>
    <row r="36" spans="2:15" x14ac:dyDescent="0.2">
      <c r="B36" s="32"/>
      <c r="C36" s="499" t="s">
        <v>30</v>
      </c>
      <c r="D36" s="499"/>
      <c r="E36" s="112">
        <v>0</v>
      </c>
      <c r="F36" s="112">
        <v>303340010.52000046</v>
      </c>
      <c r="G36" s="27"/>
      <c r="H36" s="499" t="s">
        <v>29</v>
      </c>
      <c r="I36" s="499"/>
      <c r="J36" s="112">
        <v>0</v>
      </c>
      <c r="K36" s="112">
        <v>0</v>
      </c>
      <c r="L36" s="24"/>
    </row>
    <row r="37" spans="2:15" x14ac:dyDescent="0.2">
      <c r="B37" s="32"/>
      <c r="C37" s="499" t="s">
        <v>32</v>
      </c>
      <c r="D37" s="499"/>
      <c r="E37" s="112">
        <v>0</v>
      </c>
      <c r="F37" s="112">
        <v>214643968.76999998</v>
      </c>
      <c r="G37" s="27"/>
      <c r="H37" s="499" t="s">
        <v>31</v>
      </c>
      <c r="I37" s="499"/>
      <c r="J37" s="112">
        <v>3245319957.6999969</v>
      </c>
      <c r="K37" s="112">
        <v>0</v>
      </c>
      <c r="L37" s="24"/>
    </row>
    <row r="38" spans="2:15" x14ac:dyDescent="0.2">
      <c r="B38" s="32"/>
      <c r="C38" s="499" t="s">
        <v>34</v>
      </c>
      <c r="D38" s="499"/>
      <c r="E38" s="112">
        <v>0</v>
      </c>
      <c r="F38" s="112">
        <v>12765429.850000001</v>
      </c>
      <c r="G38" s="27"/>
      <c r="H38" s="499" t="s">
        <v>33</v>
      </c>
      <c r="I38" s="499"/>
      <c r="J38" s="112">
        <v>0</v>
      </c>
      <c r="K38" s="112">
        <v>0</v>
      </c>
      <c r="L38" s="24"/>
    </row>
    <row r="39" spans="2:15" ht="30" customHeight="1" x14ac:dyDescent="0.2">
      <c r="B39" s="32"/>
      <c r="C39" s="502" t="s">
        <v>36</v>
      </c>
      <c r="D39" s="502"/>
      <c r="E39" s="112">
        <v>0</v>
      </c>
      <c r="F39" s="112">
        <v>0</v>
      </c>
      <c r="G39" s="27"/>
      <c r="H39" s="502" t="s">
        <v>35</v>
      </c>
      <c r="I39" s="502"/>
      <c r="J39" s="112">
        <v>0</v>
      </c>
      <c r="K39" s="112">
        <v>0</v>
      </c>
      <c r="L39" s="24"/>
    </row>
    <row r="40" spans="2:15" x14ac:dyDescent="0.2">
      <c r="B40" s="32"/>
      <c r="C40" s="499" t="s">
        <v>38</v>
      </c>
      <c r="D40" s="499"/>
      <c r="E40" s="112">
        <v>0</v>
      </c>
      <c r="F40" s="112">
        <v>0</v>
      </c>
      <c r="G40" s="27"/>
      <c r="H40" s="499" t="s">
        <v>37</v>
      </c>
      <c r="I40" s="499"/>
      <c r="J40" s="112">
        <v>0</v>
      </c>
      <c r="K40" s="112">
        <v>0</v>
      </c>
      <c r="L40" s="24"/>
    </row>
    <row r="41" spans="2:15" ht="25.5" customHeight="1" x14ac:dyDescent="0.25">
      <c r="B41" s="32"/>
      <c r="C41" s="502" t="s">
        <v>39</v>
      </c>
      <c r="D41" s="502"/>
      <c r="E41" s="112">
        <v>0</v>
      </c>
      <c r="F41" s="112">
        <v>0</v>
      </c>
      <c r="G41" s="27"/>
      <c r="H41" s="34"/>
      <c r="I41" s="34"/>
      <c r="J41" s="113"/>
      <c r="K41" s="113"/>
      <c r="L41" s="24"/>
    </row>
    <row r="42" spans="2:15" ht="15" x14ac:dyDescent="0.2">
      <c r="B42" s="32"/>
      <c r="C42" s="499" t="s">
        <v>41</v>
      </c>
      <c r="D42" s="499"/>
      <c r="E42" s="112">
        <v>0</v>
      </c>
      <c r="F42" s="112">
        <v>0</v>
      </c>
      <c r="G42" s="27"/>
      <c r="H42" s="500" t="s">
        <v>43</v>
      </c>
      <c r="I42" s="500"/>
      <c r="J42" s="110">
        <v>473519213.27997988</v>
      </c>
      <c r="K42" s="110"/>
      <c r="L42" s="24"/>
      <c r="N42" s="348"/>
      <c r="O42" s="348">
        <f>+F20+K20</f>
        <v>473519213.21000361</v>
      </c>
    </row>
    <row r="43" spans="2:15" ht="15" x14ac:dyDescent="0.25">
      <c r="B43" s="29"/>
      <c r="C43" s="34"/>
      <c r="D43" s="61"/>
      <c r="E43" s="113"/>
      <c r="F43" s="113"/>
      <c r="G43" s="27"/>
      <c r="H43" s="34"/>
      <c r="I43" s="34"/>
      <c r="J43" s="111"/>
      <c r="K43" s="111"/>
      <c r="L43" s="24"/>
      <c r="O43" s="348">
        <f>+J42</f>
        <v>473519213.27997988</v>
      </c>
    </row>
    <row r="44" spans="2:15" ht="15" x14ac:dyDescent="0.2">
      <c r="B44" s="32"/>
      <c r="C44" s="5"/>
      <c r="D44" s="5"/>
      <c r="E44" s="5"/>
      <c r="F44" s="5"/>
      <c r="G44" s="27"/>
      <c r="H44" s="500" t="s">
        <v>44</v>
      </c>
      <c r="I44" s="500"/>
      <c r="J44" s="110">
        <v>0</v>
      </c>
      <c r="K44" s="110">
        <v>26834465.660003662</v>
      </c>
      <c r="L44" s="24"/>
      <c r="O44" s="348">
        <f>+O42-O43</f>
        <v>-6.9976270198822021E-2</v>
      </c>
    </row>
    <row r="45" spans="2:15" ht="15" x14ac:dyDescent="0.2">
      <c r="B45" s="29"/>
      <c r="C45" s="5"/>
      <c r="D45" s="5"/>
      <c r="E45" s="5"/>
      <c r="F45" s="5"/>
      <c r="G45" s="27"/>
      <c r="H45" s="34"/>
      <c r="I45" s="34"/>
      <c r="J45" s="111"/>
      <c r="K45" s="111"/>
      <c r="L45" s="24"/>
    </row>
    <row r="46" spans="2:15" x14ac:dyDescent="0.2">
      <c r="B46" s="32"/>
      <c r="C46" s="5"/>
      <c r="D46" s="5"/>
      <c r="E46" s="5"/>
      <c r="F46" s="5"/>
      <c r="G46" s="27"/>
      <c r="H46" s="499" t="s">
        <v>45</v>
      </c>
      <c r="I46" s="499"/>
      <c r="J46" s="112">
        <v>0</v>
      </c>
      <c r="K46" s="112">
        <v>26834465.660003662</v>
      </c>
      <c r="L46" s="24"/>
    </row>
    <row r="47" spans="2:15" ht="15" x14ac:dyDescent="0.2">
      <c r="B47" s="29"/>
      <c r="C47" s="5"/>
      <c r="D47" s="5"/>
      <c r="E47" s="5"/>
      <c r="F47" s="5"/>
      <c r="G47" s="27"/>
      <c r="H47" s="499" t="s">
        <v>46</v>
      </c>
      <c r="I47" s="499"/>
      <c r="J47" s="112">
        <v>0</v>
      </c>
      <c r="K47" s="112">
        <v>0</v>
      </c>
      <c r="L47" s="24"/>
    </row>
    <row r="48" spans="2:15" x14ac:dyDescent="0.2">
      <c r="B48" s="32"/>
      <c r="C48" s="5"/>
      <c r="D48" s="5"/>
      <c r="E48" s="5"/>
      <c r="F48" s="5"/>
      <c r="G48" s="27"/>
      <c r="H48" s="499" t="s">
        <v>47</v>
      </c>
      <c r="I48" s="499"/>
      <c r="J48" s="112">
        <v>0</v>
      </c>
      <c r="K48" s="112">
        <v>0</v>
      </c>
      <c r="L48" s="24"/>
    </row>
    <row r="49" spans="2:12" ht="15" x14ac:dyDescent="0.2">
      <c r="B49" s="32"/>
      <c r="C49" s="5"/>
      <c r="D49" s="5"/>
      <c r="E49" s="5"/>
      <c r="F49" s="5"/>
      <c r="G49" s="27"/>
      <c r="H49" s="34"/>
      <c r="I49" s="34"/>
      <c r="J49" s="111"/>
      <c r="K49" s="111"/>
      <c r="L49" s="24"/>
    </row>
    <row r="50" spans="2:12" ht="15" x14ac:dyDescent="0.2">
      <c r="B50" s="32"/>
      <c r="C50" s="5"/>
      <c r="D50" s="5"/>
      <c r="E50" s="5"/>
      <c r="F50" s="5"/>
      <c r="G50" s="27"/>
      <c r="H50" s="500" t="s">
        <v>48</v>
      </c>
      <c r="I50" s="500"/>
      <c r="J50" s="110">
        <v>838009765.77998352</v>
      </c>
      <c r="K50" s="110">
        <v>337656086.83999997</v>
      </c>
      <c r="L50" s="24"/>
    </row>
    <row r="51" spans="2:12" ht="15" x14ac:dyDescent="0.2">
      <c r="B51" s="32"/>
      <c r="C51" s="5"/>
      <c r="D51" s="5"/>
      <c r="E51" s="5"/>
      <c r="F51" s="5"/>
      <c r="G51" s="27"/>
      <c r="H51" s="34"/>
      <c r="I51" s="34"/>
      <c r="J51" s="111"/>
      <c r="K51" s="111"/>
      <c r="L51" s="24"/>
    </row>
    <row r="52" spans="2:12" x14ac:dyDescent="0.2">
      <c r="B52" s="32"/>
      <c r="C52" s="5"/>
      <c r="D52" s="5"/>
      <c r="E52" s="5"/>
      <c r="F52" s="5"/>
      <c r="G52" s="27"/>
      <c r="H52" s="499" t="s">
        <v>49</v>
      </c>
      <c r="I52" s="499"/>
      <c r="J52" s="112">
        <v>774832851.37998962</v>
      </c>
      <c r="K52" s="112">
        <v>0</v>
      </c>
      <c r="L52" s="24"/>
    </row>
    <row r="53" spans="2:12" x14ac:dyDescent="0.2">
      <c r="B53" s="32"/>
      <c r="C53" s="5"/>
      <c r="D53" s="5"/>
      <c r="E53" s="5"/>
      <c r="F53" s="5"/>
      <c r="G53" s="27"/>
      <c r="H53" s="499" t="s">
        <v>50</v>
      </c>
      <c r="I53" s="499"/>
      <c r="J53" s="112">
        <v>63176914.399993896</v>
      </c>
      <c r="K53" s="112">
        <v>0</v>
      </c>
      <c r="L53" s="24"/>
    </row>
    <row r="54" spans="2:12" x14ac:dyDescent="0.2">
      <c r="B54" s="32"/>
      <c r="C54" s="5"/>
      <c r="D54" s="5"/>
      <c r="E54" s="5"/>
      <c r="F54" s="5"/>
      <c r="G54" s="27"/>
      <c r="H54" s="499" t="s">
        <v>51</v>
      </c>
      <c r="I54" s="499"/>
      <c r="J54" s="112">
        <v>0</v>
      </c>
      <c r="K54" s="112">
        <v>0</v>
      </c>
      <c r="L54" s="24"/>
    </row>
    <row r="55" spans="2:12" x14ac:dyDescent="0.2">
      <c r="B55" s="32"/>
      <c r="C55" s="5"/>
      <c r="D55" s="5"/>
      <c r="E55" s="5"/>
      <c r="F55" s="5"/>
      <c r="G55" s="27"/>
      <c r="H55" s="499" t="s">
        <v>52</v>
      </c>
      <c r="I55" s="499"/>
      <c r="J55" s="112">
        <v>0</v>
      </c>
      <c r="K55" s="112">
        <v>0</v>
      </c>
      <c r="L55" s="24"/>
    </row>
    <row r="56" spans="2:12" ht="15" x14ac:dyDescent="0.2">
      <c r="B56" s="29"/>
      <c r="C56" s="5"/>
      <c r="D56" s="5"/>
      <c r="E56" s="5"/>
      <c r="F56" s="5"/>
      <c r="G56" s="27"/>
      <c r="H56" s="499" t="s">
        <v>53</v>
      </c>
      <c r="I56" s="499"/>
      <c r="J56" s="112">
        <v>0</v>
      </c>
      <c r="K56" s="112">
        <v>337656086.83999997</v>
      </c>
      <c r="L56" s="24"/>
    </row>
    <row r="57" spans="2:12" ht="15" x14ac:dyDescent="0.2">
      <c r="B57" s="32"/>
      <c r="C57" s="5"/>
      <c r="D57" s="5"/>
      <c r="E57" s="5"/>
      <c r="F57" s="5"/>
      <c r="G57" s="27"/>
      <c r="H57" s="34"/>
      <c r="I57" s="34"/>
      <c r="J57" s="111"/>
      <c r="K57" s="111"/>
      <c r="L57" s="24"/>
    </row>
    <row r="58" spans="2:12" ht="30" customHeight="1" x14ac:dyDescent="0.2">
      <c r="B58" s="29"/>
      <c r="C58" s="5"/>
      <c r="D58" s="5"/>
      <c r="E58" s="5"/>
      <c r="F58" s="5"/>
      <c r="G58" s="27"/>
      <c r="H58" s="500" t="s">
        <v>64</v>
      </c>
      <c r="I58" s="500"/>
      <c r="J58" s="110">
        <v>0</v>
      </c>
      <c r="K58" s="110">
        <v>0</v>
      </c>
      <c r="L58" s="24"/>
    </row>
    <row r="59" spans="2:12" ht="15" x14ac:dyDescent="0.2">
      <c r="B59" s="32"/>
      <c r="C59" s="5"/>
      <c r="D59" s="5"/>
      <c r="E59" s="5"/>
      <c r="F59" s="5"/>
      <c r="G59" s="27"/>
      <c r="H59" s="34"/>
      <c r="I59" s="34"/>
      <c r="J59" s="111"/>
      <c r="K59" s="111"/>
      <c r="L59" s="24"/>
    </row>
    <row r="60" spans="2:12" x14ac:dyDescent="0.2">
      <c r="B60" s="32"/>
      <c r="C60" s="5"/>
      <c r="D60" s="5"/>
      <c r="E60" s="5"/>
      <c r="F60" s="5"/>
      <c r="G60" s="27"/>
      <c r="H60" s="499" t="s">
        <v>55</v>
      </c>
      <c r="I60" s="499"/>
      <c r="J60" s="112">
        <v>0</v>
      </c>
      <c r="K60" s="112">
        <v>0</v>
      </c>
      <c r="L60" s="24"/>
    </row>
    <row r="61" spans="2:12" ht="19.5" customHeight="1" x14ac:dyDescent="0.2">
      <c r="B61" s="114"/>
      <c r="C61" s="48"/>
      <c r="D61" s="48"/>
      <c r="E61" s="48"/>
      <c r="F61" s="48"/>
      <c r="G61" s="98"/>
      <c r="H61" s="524" t="s">
        <v>56</v>
      </c>
      <c r="I61" s="524"/>
      <c r="J61" s="115">
        <v>0</v>
      </c>
      <c r="K61" s="115">
        <v>0</v>
      </c>
      <c r="L61" s="50"/>
    </row>
    <row r="62" spans="2:12" ht="6" customHeight="1" x14ac:dyDescent="0.2">
      <c r="B62" s="116"/>
      <c r="C62" s="48"/>
      <c r="D62" s="51"/>
      <c r="E62" s="52"/>
      <c r="F62" s="53"/>
      <c r="G62" s="53"/>
      <c r="H62" s="48"/>
      <c r="I62" s="117"/>
      <c r="J62" s="52"/>
      <c r="K62" s="53"/>
      <c r="L62" s="53"/>
    </row>
    <row r="63" spans="2:12" ht="6" customHeight="1" x14ac:dyDescent="0.2">
      <c r="B63" s="5"/>
      <c r="D63" s="35"/>
      <c r="E63" s="56"/>
      <c r="F63" s="57"/>
      <c r="G63" s="57"/>
      <c r="I63" s="118"/>
      <c r="J63" s="56"/>
      <c r="K63" s="57"/>
      <c r="L63" s="57"/>
    </row>
    <row r="64" spans="2:12" ht="6" customHeight="1" x14ac:dyDescent="0.2">
      <c r="C64" s="35"/>
      <c r="D64" s="56"/>
      <c r="E64" s="57"/>
      <c r="F64" s="57"/>
      <c r="H64" s="58"/>
      <c r="I64" s="119"/>
      <c r="J64" s="57"/>
      <c r="K64" s="57"/>
    </row>
    <row r="65" spans="2:11" ht="15" customHeight="1" x14ac:dyDescent="0.2">
      <c r="C65" s="509" t="s">
        <v>63</v>
      </c>
      <c r="D65" s="509"/>
      <c r="E65" s="509"/>
      <c r="F65" s="509"/>
      <c r="G65" s="509"/>
      <c r="H65" s="509"/>
      <c r="I65" s="509"/>
      <c r="J65" s="509"/>
      <c r="K65" s="509"/>
    </row>
    <row r="66" spans="2:11" ht="9.75" customHeight="1" x14ac:dyDescent="0.2">
      <c r="C66" s="35"/>
      <c r="D66" s="56"/>
      <c r="E66" s="57"/>
      <c r="F66" s="57"/>
      <c r="H66" s="58"/>
      <c r="I66" s="119"/>
      <c r="J66" s="57"/>
      <c r="K66" s="57"/>
    </row>
    <row r="67" spans="2:11" ht="50.1" customHeight="1" x14ac:dyDescent="0.2">
      <c r="C67" s="35"/>
      <c r="D67" s="120"/>
      <c r="E67" s="121"/>
      <c r="F67" s="57"/>
      <c r="H67" s="122"/>
      <c r="I67" s="123"/>
      <c r="J67" s="57"/>
      <c r="K67" s="57"/>
    </row>
    <row r="68" spans="2:11" ht="14.1" customHeight="1" x14ac:dyDescent="0.2">
      <c r="C68" s="60"/>
      <c r="D68" s="506" t="s">
        <v>389</v>
      </c>
      <c r="E68" s="506"/>
      <c r="F68" s="57"/>
      <c r="G68" s="57"/>
      <c r="H68" s="505" t="s">
        <v>471</v>
      </c>
      <c r="I68" s="505"/>
      <c r="J68" s="505"/>
      <c r="K68" s="57"/>
    </row>
    <row r="69" spans="2:11" ht="18" customHeight="1" x14ac:dyDescent="0.2">
      <c r="C69" s="62"/>
      <c r="D69" s="504" t="s">
        <v>388</v>
      </c>
      <c r="E69" s="504"/>
      <c r="F69" s="63"/>
      <c r="G69" s="63"/>
      <c r="H69" s="504" t="s">
        <v>472</v>
      </c>
      <c r="I69" s="504"/>
      <c r="J69" s="504"/>
      <c r="K69" s="57"/>
    </row>
    <row r="70" spans="2:11" x14ac:dyDescent="0.2">
      <c r="B70" s="96"/>
      <c r="G70" s="27"/>
    </row>
    <row r="71" spans="2:11" x14ac:dyDescent="0.2">
      <c r="J71" s="348"/>
      <c r="K71" s="348"/>
    </row>
  </sheetData>
  <sheetProtection formatCells="0" selectLockedCells="1"/>
  <mergeCells count="62">
    <mergeCell ref="C17:D17"/>
    <mergeCell ref="C36:D36"/>
    <mergeCell ref="C37:D37"/>
    <mergeCell ref="D9:J9"/>
    <mergeCell ref="D10:J10"/>
    <mergeCell ref="D11:J11"/>
    <mergeCell ref="D12:J12"/>
    <mergeCell ref="H17:I17"/>
    <mergeCell ref="D13:J13"/>
    <mergeCell ref="H28:I28"/>
    <mergeCell ref="H29:I29"/>
    <mergeCell ref="H27:I27"/>
    <mergeCell ref="H26:I26"/>
    <mergeCell ref="H20:I20"/>
    <mergeCell ref="H22:I22"/>
    <mergeCell ref="H24:I24"/>
    <mergeCell ref="C42:D42"/>
    <mergeCell ref="H40:I40"/>
    <mergeCell ref="H47:I47"/>
    <mergeCell ref="H52:I52"/>
    <mergeCell ref="H31:I31"/>
    <mergeCell ref="H33:I33"/>
    <mergeCell ref="H35:I35"/>
    <mergeCell ref="H44:I44"/>
    <mergeCell ref="H46:I46"/>
    <mergeCell ref="H50:I50"/>
    <mergeCell ref="H48:I48"/>
    <mergeCell ref="H42:I42"/>
    <mergeCell ref="H36:I36"/>
    <mergeCell ref="H37:I37"/>
    <mergeCell ref="H38:I38"/>
    <mergeCell ref="C32:D32"/>
    <mergeCell ref="H53:I53"/>
    <mergeCell ref="H54:I54"/>
    <mergeCell ref="H55:I55"/>
    <mergeCell ref="H56:I56"/>
    <mergeCell ref="H58:I58"/>
    <mergeCell ref="H60:I60"/>
    <mergeCell ref="D69:E69"/>
    <mergeCell ref="C65:K65"/>
    <mergeCell ref="D68:E68"/>
    <mergeCell ref="H61:I61"/>
    <mergeCell ref="H68:J68"/>
    <mergeCell ref="H69:J69"/>
    <mergeCell ref="C41:D41"/>
    <mergeCell ref="C40:D40"/>
    <mergeCell ref="C34:D34"/>
    <mergeCell ref="C35:D35"/>
    <mergeCell ref="C38:D38"/>
    <mergeCell ref="H25:I25"/>
    <mergeCell ref="C39:D39"/>
    <mergeCell ref="C27:D27"/>
    <mergeCell ref="C28:D28"/>
    <mergeCell ref="C29:D29"/>
    <mergeCell ref="C30:D30"/>
    <mergeCell ref="H39:I39"/>
    <mergeCell ref="H30:I30"/>
    <mergeCell ref="C20:D20"/>
    <mergeCell ref="C22:D22"/>
    <mergeCell ref="C24:D24"/>
    <mergeCell ref="C25:D25"/>
    <mergeCell ref="C26:D26"/>
  </mergeCells>
  <printOptions horizontalCentered="1" verticalCentered="1"/>
  <pageMargins left="0" right="0" top="0.26" bottom="0.26" header="0" footer="0"/>
  <pageSetup paperSize="119" scale="5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S63"/>
  <sheetViews>
    <sheetView showWhiteSpace="0" topLeftCell="A19" zoomScale="80" zoomScaleNormal="80" workbookViewId="0">
      <selection activeCell="H20" sqref="H20"/>
    </sheetView>
  </sheetViews>
  <sheetFormatPr baseColWidth="10" defaultRowHeight="14.25" x14ac:dyDescent="0.2"/>
  <cols>
    <col min="1" max="1" width="1.7109375" style="12" customWidth="1"/>
    <col min="2" max="3" width="3.7109375" style="12" customWidth="1"/>
    <col min="4" max="4" width="23.85546875" style="12" customWidth="1"/>
    <col min="5" max="5" width="21.42578125" style="12" customWidth="1"/>
    <col min="6" max="6" width="17.28515625" style="12" customWidth="1"/>
    <col min="7" max="8" width="18.7109375" style="27" customWidth="1"/>
    <col min="9" max="9" width="7.7109375" style="12" customWidth="1"/>
    <col min="10" max="11" width="3.7109375" style="3" customWidth="1"/>
    <col min="12" max="16" width="18.7109375" style="3" customWidth="1"/>
    <col min="17" max="17" width="1.85546875" style="3" customWidth="1"/>
    <col min="18" max="18" width="21.85546875" style="3" bestFit="1" customWidth="1"/>
    <col min="19" max="19" width="13.140625" style="3" customWidth="1"/>
    <col min="20" max="16384" width="11.42578125" style="3"/>
  </cols>
  <sheetData>
    <row r="7" spans="1:17" s="5" customFormat="1" ht="16.5" customHeight="1" x14ac:dyDescent="0.25">
      <c r="B7" s="6"/>
      <c r="C7" s="6"/>
      <c r="D7" s="6"/>
      <c r="E7" s="515" t="s">
        <v>703</v>
      </c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6"/>
      <c r="Q7" s="6"/>
    </row>
    <row r="8" spans="1:17" ht="15" customHeight="1" x14ac:dyDescent="0.25">
      <c r="B8" s="6"/>
      <c r="C8" s="6"/>
      <c r="D8" s="6"/>
      <c r="E8" s="515" t="s">
        <v>159</v>
      </c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6"/>
      <c r="Q8" s="6"/>
    </row>
    <row r="9" spans="1:17" ht="15" customHeight="1" x14ac:dyDescent="0.25">
      <c r="B9" s="6"/>
      <c r="C9" s="6"/>
      <c r="D9" s="6"/>
      <c r="E9" s="515" t="s">
        <v>639</v>
      </c>
      <c r="F9" s="515"/>
      <c r="G9" s="515"/>
      <c r="H9" s="515"/>
      <c r="I9" s="515"/>
      <c r="J9" s="515"/>
      <c r="K9" s="515"/>
      <c r="L9" s="515"/>
      <c r="M9" s="515"/>
      <c r="N9" s="515"/>
      <c r="O9" s="515"/>
      <c r="P9" s="6"/>
      <c r="Q9" s="6"/>
    </row>
    <row r="10" spans="1:17" ht="16.5" customHeight="1" x14ac:dyDescent="0.25">
      <c r="B10" s="6"/>
      <c r="C10" s="6"/>
      <c r="D10" s="6"/>
      <c r="E10" s="515" t="s">
        <v>1</v>
      </c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6"/>
      <c r="Q10" s="6"/>
    </row>
    <row r="11" spans="1:17" ht="3" customHeight="1" x14ac:dyDescent="0.25">
      <c r="C11" s="11"/>
      <c r="D11" s="231"/>
      <c r="E11" s="8"/>
      <c r="F11" s="8"/>
      <c r="G11" s="8"/>
      <c r="H11" s="8"/>
      <c r="I11" s="8"/>
      <c r="J11" s="8"/>
      <c r="K11" s="8"/>
      <c r="L11" s="8"/>
      <c r="M11" s="8"/>
      <c r="N11" s="8"/>
      <c r="O11" s="6"/>
      <c r="P11" s="5"/>
      <c r="Q11" s="5"/>
    </row>
    <row r="12" spans="1:17" ht="19.5" customHeight="1" x14ac:dyDescent="0.25">
      <c r="A12" s="75"/>
      <c r="B12" s="510"/>
      <c r="C12" s="510"/>
      <c r="D12" s="510"/>
      <c r="E12" s="515" t="s">
        <v>375</v>
      </c>
      <c r="F12" s="515"/>
      <c r="G12" s="515"/>
      <c r="H12" s="515"/>
      <c r="I12" s="515"/>
      <c r="J12" s="515"/>
      <c r="K12" s="515"/>
      <c r="L12" s="515"/>
      <c r="M12" s="515"/>
      <c r="N12" s="515"/>
      <c r="O12" s="515"/>
      <c r="P12" s="230"/>
      <c r="Q12" s="5"/>
    </row>
    <row r="13" spans="1:17" s="5" customFormat="1" ht="5.0999999999999996" customHeight="1" x14ac:dyDescent="0.25">
      <c r="A13" s="12"/>
      <c r="B13" s="11"/>
      <c r="C13" s="11"/>
      <c r="D13" s="231"/>
      <c r="E13" s="11"/>
      <c r="F13" s="11"/>
      <c r="G13" s="232"/>
      <c r="H13" s="232"/>
      <c r="I13" s="231"/>
    </row>
    <row r="14" spans="1:17" s="5" customFormat="1" ht="3" customHeight="1" x14ac:dyDescent="0.2">
      <c r="A14" s="12"/>
      <c r="B14" s="12"/>
      <c r="C14" s="233"/>
      <c r="D14" s="231"/>
      <c r="E14" s="233"/>
      <c r="F14" s="233"/>
      <c r="G14" s="234"/>
      <c r="H14" s="234"/>
      <c r="I14" s="231"/>
    </row>
    <row r="15" spans="1:17" s="5" customFormat="1" ht="31.5" customHeight="1" x14ac:dyDescent="0.2">
      <c r="A15" s="235"/>
      <c r="B15" s="534" t="s">
        <v>61</v>
      </c>
      <c r="C15" s="534"/>
      <c r="D15" s="534"/>
      <c r="E15" s="534"/>
      <c r="F15" s="18"/>
      <c r="G15" s="17">
        <v>2015</v>
      </c>
      <c r="H15" s="17">
        <v>2014</v>
      </c>
      <c r="I15" s="236"/>
      <c r="J15" s="534" t="s">
        <v>61</v>
      </c>
      <c r="K15" s="534"/>
      <c r="L15" s="534"/>
      <c r="M15" s="534"/>
      <c r="N15" s="18"/>
      <c r="O15" s="17">
        <v>2015</v>
      </c>
      <c r="P15" s="17">
        <v>2014</v>
      </c>
      <c r="Q15" s="237"/>
    </row>
    <row r="16" spans="1:17" s="5" customFormat="1" ht="3" customHeight="1" x14ac:dyDescent="0.2">
      <c r="A16" s="21"/>
      <c r="B16" s="12"/>
      <c r="C16" s="12"/>
      <c r="D16" s="22"/>
      <c r="E16" s="22"/>
      <c r="F16" s="22"/>
      <c r="G16" s="238"/>
      <c r="H16" s="238"/>
      <c r="I16" s="12"/>
      <c r="Q16" s="24"/>
    </row>
    <row r="17" spans="1:18" s="5" customFormat="1" ht="15" x14ac:dyDescent="0.2">
      <c r="A17" s="84"/>
      <c r="B17" s="27"/>
      <c r="C17" s="108"/>
      <c r="D17" s="108"/>
      <c r="E17" s="108"/>
      <c r="F17" s="108"/>
      <c r="G17" s="238"/>
      <c r="H17" s="238"/>
      <c r="I17" s="27"/>
      <c r="Q17" s="24"/>
    </row>
    <row r="18" spans="1:18" ht="17.25" customHeight="1" x14ac:dyDescent="0.2">
      <c r="A18" s="84"/>
      <c r="B18" s="529" t="s">
        <v>160</v>
      </c>
      <c r="C18" s="529"/>
      <c r="D18" s="529"/>
      <c r="E18" s="529"/>
      <c r="F18" s="529"/>
      <c r="G18" s="238"/>
      <c r="H18" s="238"/>
      <c r="I18" s="27"/>
      <c r="J18" s="529" t="s">
        <v>161</v>
      </c>
      <c r="K18" s="529"/>
      <c r="L18" s="529"/>
      <c r="M18" s="529"/>
      <c r="N18" s="529"/>
      <c r="O18" s="239"/>
      <c r="P18" s="239"/>
      <c r="Q18" s="24"/>
    </row>
    <row r="19" spans="1:18" ht="17.25" customHeight="1" x14ac:dyDescent="0.2">
      <c r="A19" s="84"/>
      <c r="B19" s="27"/>
      <c r="C19" s="108"/>
      <c r="D19" s="27"/>
      <c r="E19" s="108"/>
      <c r="F19" s="108"/>
      <c r="G19" s="238"/>
      <c r="H19" s="238"/>
      <c r="I19" s="27"/>
      <c r="J19" s="27"/>
      <c r="K19" s="108"/>
      <c r="L19" s="108"/>
      <c r="M19" s="108"/>
      <c r="N19" s="108"/>
      <c r="O19" s="239"/>
      <c r="P19" s="239"/>
      <c r="Q19" s="24"/>
    </row>
    <row r="20" spans="1:18" ht="17.25" customHeight="1" x14ac:dyDescent="0.2">
      <c r="A20" s="84"/>
      <c r="B20" s="27"/>
      <c r="C20" s="529" t="s">
        <v>59</v>
      </c>
      <c r="D20" s="529"/>
      <c r="E20" s="529"/>
      <c r="F20" s="529"/>
      <c r="G20" s="240">
        <v>40980950047.839996</v>
      </c>
      <c r="H20" s="240">
        <v>39855976775.840004</v>
      </c>
      <c r="I20" s="27"/>
      <c r="J20" s="27"/>
      <c r="K20" s="529" t="s">
        <v>59</v>
      </c>
      <c r="L20" s="529"/>
      <c r="M20" s="529"/>
      <c r="N20" s="529"/>
      <c r="O20" s="240">
        <v>0</v>
      </c>
      <c r="P20" s="240">
        <v>2525350060.2300043</v>
      </c>
      <c r="Q20" s="24"/>
    </row>
    <row r="21" spans="1:18" ht="15" customHeight="1" x14ac:dyDescent="0.2">
      <c r="A21" s="84"/>
      <c r="B21" s="27"/>
      <c r="C21" s="108"/>
      <c r="D21" s="526" t="s">
        <v>70</v>
      </c>
      <c r="E21" s="526"/>
      <c r="F21" s="526"/>
      <c r="G21" s="33">
        <v>3598775692.1500001</v>
      </c>
      <c r="H21" s="241">
        <v>3720417546</v>
      </c>
      <c r="I21" s="27"/>
      <c r="J21" s="27"/>
      <c r="K21" s="5"/>
      <c r="L21" s="528" t="s">
        <v>30</v>
      </c>
      <c r="M21" s="528"/>
      <c r="N21" s="528"/>
      <c r="O21" s="37">
        <v>0</v>
      </c>
      <c r="P21" s="37">
        <v>0</v>
      </c>
      <c r="Q21" s="24"/>
    </row>
    <row r="22" spans="1:18" ht="15" customHeight="1" x14ac:dyDescent="0.2">
      <c r="A22" s="84"/>
      <c r="B22" s="27"/>
      <c r="C22" s="108"/>
      <c r="D22" s="526" t="s">
        <v>182</v>
      </c>
      <c r="E22" s="526"/>
      <c r="F22" s="526"/>
      <c r="G22" s="241"/>
      <c r="H22" s="241"/>
      <c r="I22" s="27"/>
      <c r="J22" s="27"/>
      <c r="K22" s="5"/>
      <c r="L22" s="528" t="s">
        <v>32</v>
      </c>
      <c r="M22" s="528"/>
      <c r="N22" s="528"/>
      <c r="O22" s="37">
        <v>0</v>
      </c>
      <c r="P22" s="37">
        <v>0</v>
      </c>
      <c r="Q22" s="24"/>
    </row>
    <row r="23" spans="1:18" ht="15" customHeight="1" x14ac:dyDescent="0.2">
      <c r="A23" s="84"/>
      <c r="B23" s="27"/>
      <c r="C23" s="242"/>
      <c r="D23" s="526" t="s">
        <v>162</v>
      </c>
      <c r="E23" s="526"/>
      <c r="F23" s="526"/>
      <c r="G23" s="33">
        <v>388119069.43000001</v>
      </c>
      <c r="H23" s="241">
        <v>375527055</v>
      </c>
      <c r="I23" s="27"/>
      <c r="J23" s="27"/>
      <c r="K23" s="238"/>
      <c r="L23" s="528" t="s">
        <v>186</v>
      </c>
      <c r="M23" s="528"/>
      <c r="N23" s="528"/>
      <c r="O23" s="241">
        <v>0</v>
      </c>
      <c r="P23" s="241">
        <v>2525350060.2300043</v>
      </c>
      <c r="Q23" s="24"/>
    </row>
    <row r="24" spans="1:18" ht="15" customHeight="1" x14ac:dyDescent="0.2">
      <c r="A24" s="84"/>
      <c r="B24" s="27"/>
      <c r="C24" s="242"/>
      <c r="D24" s="526" t="s">
        <v>76</v>
      </c>
      <c r="E24" s="526"/>
      <c r="F24" s="526"/>
      <c r="G24" s="33">
        <v>1832660424.54</v>
      </c>
      <c r="H24" s="241">
        <v>1694191846</v>
      </c>
      <c r="I24" s="27"/>
      <c r="J24" s="27"/>
      <c r="K24" s="238"/>
      <c r="Q24" s="24"/>
    </row>
    <row r="25" spans="1:18" ht="15" customHeight="1" x14ac:dyDescent="0.2">
      <c r="A25" s="84"/>
      <c r="B25" s="27"/>
      <c r="C25" s="242"/>
      <c r="D25" s="526" t="s">
        <v>77</v>
      </c>
      <c r="E25" s="526"/>
      <c r="F25" s="526"/>
      <c r="G25" s="33">
        <v>48332793.539999999</v>
      </c>
      <c r="H25" s="241">
        <v>79042243.299999997</v>
      </c>
      <c r="I25" s="27"/>
      <c r="J25" s="27"/>
      <c r="K25" s="243" t="s">
        <v>60</v>
      </c>
      <c r="L25" s="243"/>
      <c r="M25" s="243"/>
      <c r="N25" s="243"/>
      <c r="O25" s="240">
        <v>530749409.14000046</v>
      </c>
      <c r="P25" s="240">
        <v>2830780404.9700069</v>
      </c>
      <c r="Q25" s="24"/>
    </row>
    <row r="26" spans="1:18" ht="15" customHeight="1" x14ac:dyDescent="0.2">
      <c r="A26" s="84"/>
      <c r="B26" s="27"/>
      <c r="C26" s="242"/>
      <c r="D26" s="526" t="s">
        <v>78</v>
      </c>
      <c r="E26" s="526"/>
      <c r="F26" s="526"/>
      <c r="G26" s="33">
        <v>505565380.88</v>
      </c>
      <c r="H26" s="241">
        <v>223220902</v>
      </c>
      <c r="I26" s="27"/>
      <c r="J26" s="27"/>
      <c r="K26" s="238"/>
      <c r="L26" s="242" t="s">
        <v>30</v>
      </c>
      <c r="M26" s="242"/>
      <c r="N26" s="242"/>
      <c r="O26" s="241">
        <v>303340010.52000046</v>
      </c>
      <c r="P26" s="241">
        <v>297382481.63000107</v>
      </c>
      <c r="Q26" s="24"/>
      <c r="R26" s="348"/>
    </row>
    <row r="27" spans="1:18" ht="15" customHeight="1" x14ac:dyDescent="0.2">
      <c r="A27" s="84"/>
      <c r="B27" s="27"/>
      <c r="C27" s="242"/>
      <c r="D27" s="526" t="s">
        <v>80</v>
      </c>
      <c r="E27" s="526"/>
      <c r="F27" s="526"/>
      <c r="G27" s="241">
        <v>0</v>
      </c>
      <c r="H27" s="241">
        <v>0</v>
      </c>
      <c r="I27" s="27"/>
      <c r="J27" s="27"/>
      <c r="K27" s="238"/>
      <c r="L27" s="528" t="s">
        <v>32</v>
      </c>
      <c r="M27" s="528"/>
      <c r="N27" s="528"/>
      <c r="O27" s="241">
        <v>214643968.76999998</v>
      </c>
      <c r="P27" s="241">
        <v>447665446.26000023</v>
      </c>
      <c r="Q27" s="24"/>
      <c r="R27" s="348"/>
    </row>
    <row r="28" spans="1:18" ht="28.5" customHeight="1" x14ac:dyDescent="0.2">
      <c r="A28" s="84"/>
      <c r="B28" s="27"/>
      <c r="C28" s="242"/>
      <c r="D28" s="526" t="s">
        <v>82</v>
      </c>
      <c r="E28" s="526"/>
      <c r="F28" s="526"/>
      <c r="G28" s="241">
        <v>0</v>
      </c>
      <c r="H28" s="241">
        <v>0</v>
      </c>
      <c r="I28" s="27"/>
      <c r="J28" s="27"/>
      <c r="K28" s="5"/>
      <c r="L28" s="528" t="s">
        <v>187</v>
      </c>
      <c r="M28" s="528"/>
      <c r="N28" s="528"/>
      <c r="O28" s="241">
        <v>12765429.850000001</v>
      </c>
      <c r="P28" s="241">
        <v>2085732477.0800056</v>
      </c>
      <c r="Q28" s="24"/>
      <c r="R28" s="348"/>
    </row>
    <row r="29" spans="1:18" ht="15" customHeight="1" x14ac:dyDescent="0.2">
      <c r="A29" s="84"/>
      <c r="B29" s="27"/>
      <c r="C29" s="242"/>
      <c r="D29" s="526" t="s">
        <v>87</v>
      </c>
      <c r="E29" s="526"/>
      <c r="F29" s="526"/>
      <c r="G29" s="37">
        <v>34523033712.959999</v>
      </c>
      <c r="H29" s="241">
        <v>32755329327.5</v>
      </c>
      <c r="I29" s="27"/>
      <c r="J29" s="27"/>
      <c r="K29" s="529" t="s">
        <v>163</v>
      </c>
      <c r="L29" s="529"/>
      <c r="M29" s="529"/>
      <c r="N29" s="529"/>
      <c r="O29" s="240">
        <v>-530749409.14000046</v>
      </c>
      <c r="P29" s="240">
        <v>-305430344.74000263</v>
      </c>
      <c r="Q29" s="24"/>
      <c r="R29" s="348"/>
    </row>
    <row r="30" spans="1:18" ht="15" customHeight="1" x14ac:dyDescent="0.2">
      <c r="A30" s="84"/>
      <c r="B30" s="27"/>
      <c r="C30" s="242"/>
      <c r="D30" s="526" t="s">
        <v>183</v>
      </c>
      <c r="E30" s="526"/>
      <c r="F30" s="526"/>
      <c r="G30" s="241">
        <v>0</v>
      </c>
      <c r="H30" s="241">
        <v>0</v>
      </c>
      <c r="I30" s="27"/>
      <c r="J30" s="27"/>
      <c r="Q30" s="24"/>
      <c r="R30" s="348"/>
    </row>
    <row r="31" spans="1:18" ht="15" customHeight="1" x14ac:dyDescent="0.2">
      <c r="A31" s="84"/>
      <c r="B31" s="27"/>
      <c r="C31" s="242"/>
      <c r="D31" s="526" t="s">
        <v>184</v>
      </c>
      <c r="E31" s="526"/>
      <c r="F31" s="144"/>
      <c r="G31" s="33">
        <v>84462974.340000004</v>
      </c>
      <c r="H31" s="241">
        <v>1008247856.04</v>
      </c>
      <c r="I31" s="27"/>
      <c r="J31" s="5"/>
      <c r="Q31" s="24"/>
      <c r="R31" s="348"/>
    </row>
    <row r="32" spans="1:18" ht="15" customHeight="1" x14ac:dyDescent="0.2">
      <c r="A32" s="84"/>
      <c r="B32" s="27"/>
      <c r="C32" s="108"/>
      <c r="D32" s="27"/>
      <c r="E32" s="108"/>
      <c r="F32" s="108"/>
      <c r="G32" s="238"/>
      <c r="H32" s="238"/>
      <c r="I32" s="27"/>
      <c r="J32" s="529" t="s">
        <v>164</v>
      </c>
      <c r="K32" s="529"/>
      <c r="L32" s="529"/>
      <c r="M32" s="529"/>
      <c r="N32" s="529"/>
      <c r="O32" s="5"/>
      <c r="P32" s="5"/>
      <c r="Q32" s="24"/>
      <c r="R32" s="348"/>
    </row>
    <row r="33" spans="1:19" ht="15" customHeight="1" x14ac:dyDescent="0.2">
      <c r="A33" s="84"/>
      <c r="B33" s="27"/>
      <c r="C33" s="529" t="s">
        <v>60</v>
      </c>
      <c r="D33" s="529"/>
      <c r="E33" s="529"/>
      <c r="F33" s="529"/>
      <c r="G33" s="240">
        <v>40142940282.130005</v>
      </c>
      <c r="H33" s="240">
        <v>39792799861.51001</v>
      </c>
      <c r="I33" s="27"/>
      <c r="J33" s="27"/>
      <c r="K33" s="108"/>
      <c r="L33" s="27"/>
      <c r="M33" s="144"/>
      <c r="N33" s="144"/>
      <c r="O33" s="239"/>
      <c r="P33" s="239"/>
      <c r="Q33" s="24"/>
    </row>
    <row r="34" spans="1:19" ht="15" customHeight="1" x14ac:dyDescent="0.2">
      <c r="A34" s="84"/>
      <c r="B34" s="27"/>
      <c r="C34" s="243"/>
      <c r="D34" s="526" t="s">
        <v>165</v>
      </c>
      <c r="E34" s="526"/>
      <c r="F34" s="526"/>
      <c r="G34" s="33">
        <v>15124111401.57</v>
      </c>
      <c r="H34" s="33">
        <v>14653884534.4</v>
      </c>
      <c r="I34" s="27"/>
      <c r="J34" s="27"/>
      <c r="K34" s="243" t="s">
        <v>59</v>
      </c>
      <c r="L34" s="243"/>
      <c r="M34" s="243"/>
      <c r="N34" s="243"/>
      <c r="O34" s="240">
        <v>3386288649.4199967</v>
      </c>
      <c r="P34" s="240">
        <v>0</v>
      </c>
      <c r="Q34" s="24"/>
      <c r="R34" s="348"/>
      <c r="S34" s="423"/>
    </row>
    <row r="35" spans="1:19" ht="15" customHeight="1" x14ac:dyDescent="0.2">
      <c r="A35" s="84"/>
      <c r="B35" s="27"/>
      <c r="C35" s="243"/>
      <c r="D35" s="526" t="s">
        <v>73</v>
      </c>
      <c r="E35" s="526"/>
      <c r="F35" s="526"/>
      <c r="G35" s="33">
        <v>554346269.42999995</v>
      </c>
      <c r="H35" s="33">
        <v>434529013</v>
      </c>
      <c r="I35" s="27"/>
      <c r="J35" s="5"/>
      <c r="K35" s="5"/>
      <c r="L35" s="242" t="s">
        <v>166</v>
      </c>
      <c r="M35" s="242"/>
      <c r="N35" s="242"/>
      <c r="O35" s="241">
        <v>3245319957.6999969</v>
      </c>
      <c r="P35" s="241">
        <v>0</v>
      </c>
      <c r="Q35" s="24"/>
    </row>
    <row r="36" spans="1:19" ht="15" customHeight="1" x14ac:dyDescent="0.2">
      <c r="A36" s="84"/>
      <c r="B36" s="27"/>
      <c r="C36" s="243"/>
      <c r="D36" s="526" t="s">
        <v>75</v>
      </c>
      <c r="E36" s="526"/>
      <c r="F36" s="526"/>
      <c r="G36" s="33">
        <v>2481658395.77</v>
      </c>
      <c r="H36" s="33">
        <v>3017423607</v>
      </c>
      <c r="I36" s="27"/>
      <c r="J36" s="27"/>
      <c r="K36" s="243"/>
      <c r="L36" s="242" t="s">
        <v>167</v>
      </c>
      <c r="M36" s="242"/>
      <c r="N36" s="242"/>
      <c r="O36" s="241">
        <v>3245319957.6999969</v>
      </c>
      <c r="P36" s="241">
        <v>0</v>
      </c>
      <c r="Q36" s="24"/>
      <c r="S36" s="348"/>
    </row>
    <row r="37" spans="1:19" ht="15" customHeight="1" x14ac:dyDescent="0.2">
      <c r="A37" s="84"/>
      <c r="B37" s="27"/>
      <c r="C37" s="108"/>
      <c r="D37" s="27"/>
      <c r="E37" s="108"/>
      <c r="F37" s="108"/>
      <c r="G37" s="238"/>
      <c r="H37" s="238"/>
      <c r="I37" s="27"/>
      <c r="J37" s="27"/>
      <c r="K37" s="243"/>
      <c r="L37" s="242" t="s">
        <v>169</v>
      </c>
      <c r="M37" s="242"/>
      <c r="N37" s="242"/>
      <c r="O37" s="241">
        <v>0</v>
      </c>
      <c r="P37" s="241">
        <v>0</v>
      </c>
      <c r="Q37" s="24"/>
    </row>
    <row r="38" spans="1:19" ht="15" customHeight="1" x14ac:dyDescent="0.2">
      <c r="A38" s="84"/>
      <c r="B38" s="27"/>
      <c r="C38" s="243"/>
      <c r="D38" s="526" t="s">
        <v>79</v>
      </c>
      <c r="E38" s="526"/>
      <c r="F38" s="526"/>
      <c r="G38" s="33">
        <v>4935163129.4799995</v>
      </c>
      <c r="H38" s="33">
        <v>4247294860.8799996</v>
      </c>
      <c r="I38" s="27"/>
      <c r="J38" s="27"/>
      <c r="K38" s="243"/>
      <c r="L38" s="528" t="s">
        <v>189</v>
      </c>
      <c r="M38" s="528"/>
      <c r="N38" s="528"/>
      <c r="O38" s="241">
        <v>140968691.71999997</v>
      </c>
      <c r="P38" s="241">
        <v>0</v>
      </c>
      <c r="Q38" s="24"/>
    </row>
    <row r="39" spans="1:19" ht="15" customHeight="1" x14ac:dyDescent="0.2">
      <c r="A39" s="84"/>
      <c r="B39" s="27"/>
      <c r="C39" s="243"/>
      <c r="D39" s="526" t="s">
        <v>168</v>
      </c>
      <c r="E39" s="526"/>
      <c r="F39" s="526"/>
      <c r="G39" s="33">
        <v>679789780.84000003</v>
      </c>
      <c r="H39" s="33">
        <v>1215060.049999997</v>
      </c>
      <c r="I39" s="27"/>
      <c r="J39" s="27"/>
      <c r="K39" s="238"/>
      <c r="Q39" s="24"/>
    </row>
    <row r="40" spans="1:19" ht="15" customHeight="1" x14ac:dyDescent="0.2">
      <c r="A40" s="84"/>
      <c r="B40" s="27"/>
      <c r="C40" s="243"/>
      <c r="D40" s="526" t="s">
        <v>170</v>
      </c>
      <c r="E40" s="526"/>
      <c r="F40" s="526"/>
      <c r="G40" s="33">
        <v>1277902648.6600001</v>
      </c>
      <c r="H40" s="33">
        <v>2200190425.8899999</v>
      </c>
      <c r="I40" s="27"/>
      <c r="J40" s="27"/>
      <c r="K40" s="243" t="s">
        <v>60</v>
      </c>
      <c r="L40" s="243"/>
      <c r="M40" s="243"/>
      <c r="N40" s="243"/>
      <c r="O40" s="240">
        <v>3963886598.840004</v>
      </c>
      <c r="P40" s="240">
        <v>586381369.68000031</v>
      </c>
      <c r="Q40" s="24"/>
    </row>
    <row r="41" spans="1:19" ht="15" customHeight="1" x14ac:dyDescent="0.2">
      <c r="A41" s="84"/>
      <c r="B41" s="27"/>
      <c r="C41" s="243"/>
      <c r="D41" s="526" t="s">
        <v>84</v>
      </c>
      <c r="E41" s="526"/>
      <c r="F41" s="526"/>
      <c r="G41" s="33">
        <v>5526821246.9300003</v>
      </c>
      <c r="H41" s="33">
        <v>5946875852.0600004</v>
      </c>
      <c r="I41" s="27"/>
      <c r="J41" s="27"/>
      <c r="K41" s="5"/>
      <c r="L41" s="242" t="s">
        <v>171</v>
      </c>
      <c r="M41" s="242"/>
      <c r="N41" s="242"/>
      <c r="O41" s="241">
        <v>0</v>
      </c>
      <c r="P41" s="241">
        <v>586381369.68000031</v>
      </c>
      <c r="Q41" s="24"/>
    </row>
    <row r="42" spans="1:19" ht="15" customHeight="1" x14ac:dyDescent="0.2">
      <c r="A42" s="84"/>
      <c r="B42" s="27"/>
      <c r="C42" s="243"/>
      <c r="D42" s="526" t="s">
        <v>86</v>
      </c>
      <c r="E42" s="526"/>
      <c r="F42" s="526"/>
      <c r="G42" s="33">
        <v>33038418.969999999</v>
      </c>
      <c r="H42" s="33">
        <v>22378764.949999999</v>
      </c>
      <c r="I42" s="27"/>
      <c r="J42" s="27"/>
      <c r="K42" s="243"/>
      <c r="L42" s="242" t="s">
        <v>167</v>
      </c>
      <c r="M42" s="242"/>
      <c r="N42" s="242"/>
      <c r="O42" s="241">
        <v>0</v>
      </c>
      <c r="P42" s="241">
        <v>586381369.68000031</v>
      </c>
      <c r="Q42" s="24"/>
    </row>
    <row r="43" spans="1:19" ht="15" customHeight="1" x14ac:dyDescent="0.2">
      <c r="A43" s="84"/>
      <c r="B43" s="27"/>
      <c r="C43" s="243"/>
      <c r="D43" s="526" t="s">
        <v>88</v>
      </c>
      <c r="E43" s="526"/>
      <c r="F43" s="526"/>
      <c r="G43" s="33">
        <v>57859398.43</v>
      </c>
      <c r="H43" s="33">
        <v>52525428.449999988</v>
      </c>
      <c r="I43" s="27"/>
      <c r="J43" s="5"/>
      <c r="K43" s="243"/>
      <c r="L43" s="242" t="s">
        <v>169</v>
      </c>
      <c r="M43" s="242"/>
      <c r="N43" s="242"/>
      <c r="O43" s="241">
        <v>0</v>
      </c>
      <c r="P43" s="241">
        <v>0</v>
      </c>
      <c r="Q43" s="24"/>
    </row>
    <row r="44" spans="1:19" ht="15" customHeight="1" x14ac:dyDescent="0.2">
      <c r="A44" s="84"/>
      <c r="B44" s="27"/>
      <c r="C44" s="243"/>
      <c r="D44" s="526" t="s">
        <v>89</v>
      </c>
      <c r="E44" s="526"/>
      <c r="F44" s="526"/>
      <c r="G44" s="33">
        <v>0</v>
      </c>
      <c r="H44" s="33">
        <v>0</v>
      </c>
      <c r="I44" s="27"/>
      <c r="J44" s="27"/>
      <c r="K44" s="243"/>
      <c r="L44" s="528" t="s">
        <v>188</v>
      </c>
      <c r="M44" s="528"/>
      <c r="N44" s="528"/>
      <c r="O44" s="406">
        <v>3963886598.840004</v>
      </c>
      <c r="P44" s="241">
        <v>0</v>
      </c>
      <c r="Q44" s="24"/>
    </row>
    <row r="45" spans="1:19" ht="15" customHeight="1" x14ac:dyDescent="0.2">
      <c r="A45" s="84"/>
      <c r="B45" s="27"/>
      <c r="C45" s="243"/>
      <c r="D45" s="526" t="s">
        <v>90</v>
      </c>
      <c r="E45" s="526"/>
      <c r="F45" s="526"/>
      <c r="G45" s="33">
        <v>0</v>
      </c>
      <c r="H45" s="33">
        <v>752400</v>
      </c>
      <c r="I45" s="27"/>
      <c r="J45" s="27"/>
      <c r="K45" s="238"/>
      <c r="Q45" s="24"/>
    </row>
    <row r="46" spans="1:19" ht="15" customHeight="1" x14ac:dyDescent="0.2">
      <c r="A46" s="84"/>
      <c r="B46" s="27"/>
      <c r="C46" s="243"/>
      <c r="D46" s="526" t="s">
        <v>92</v>
      </c>
      <c r="E46" s="526"/>
      <c r="F46" s="526"/>
      <c r="G46" s="33">
        <v>23344678.43</v>
      </c>
      <c r="H46" s="33">
        <v>16195701.199999999</v>
      </c>
      <c r="I46" s="27"/>
      <c r="J46" s="27"/>
      <c r="K46" s="527" t="s">
        <v>173</v>
      </c>
      <c r="L46" s="527"/>
      <c r="M46" s="527"/>
      <c r="N46" s="527"/>
      <c r="O46" s="240">
        <v>-577597949.42000723</v>
      </c>
      <c r="P46" s="240">
        <v>-586381369.68000031</v>
      </c>
      <c r="Q46" s="24"/>
    </row>
    <row r="47" spans="1:19" ht="15" customHeight="1" x14ac:dyDescent="0.2">
      <c r="A47" s="84"/>
      <c r="B47" s="27"/>
      <c r="C47" s="108"/>
      <c r="D47" s="27"/>
      <c r="E47" s="108"/>
      <c r="F47" s="108"/>
      <c r="G47" s="238"/>
      <c r="H47" s="238"/>
      <c r="I47" s="27"/>
      <c r="J47" s="27"/>
      <c r="Q47" s="24"/>
    </row>
    <row r="48" spans="1:19" ht="15" customHeight="1" x14ac:dyDescent="0.2">
      <c r="A48" s="84"/>
      <c r="B48" s="27"/>
      <c r="C48" s="243"/>
      <c r="D48" s="526" t="s">
        <v>172</v>
      </c>
      <c r="E48" s="526"/>
      <c r="F48" s="526"/>
      <c r="G48" s="33">
        <v>3060319530</v>
      </c>
      <c r="H48" s="33">
        <v>3009805094.6300001</v>
      </c>
      <c r="I48" s="27"/>
      <c r="J48" s="27"/>
      <c r="Q48" s="24"/>
    </row>
    <row r="49" spans="1:19" ht="30" customHeight="1" x14ac:dyDescent="0.2">
      <c r="A49" s="84"/>
      <c r="B49" s="27"/>
      <c r="C49" s="243"/>
      <c r="D49" s="526" t="s">
        <v>125</v>
      </c>
      <c r="E49" s="526"/>
      <c r="F49" s="526"/>
      <c r="G49" s="33">
        <v>2041544908</v>
      </c>
      <c r="H49" s="33">
        <v>1817046032</v>
      </c>
      <c r="I49" s="27"/>
      <c r="J49" s="530" t="s">
        <v>175</v>
      </c>
      <c r="K49" s="530"/>
      <c r="L49" s="530"/>
      <c r="M49" s="530"/>
      <c r="N49" s="530"/>
      <c r="O49" s="244">
        <v>-270337592.85001624</v>
      </c>
      <c r="P49" s="244">
        <v>-828634800.09000874</v>
      </c>
      <c r="Q49" s="24"/>
      <c r="S49" s="224"/>
    </row>
    <row r="50" spans="1:19" ht="15" customHeight="1" x14ac:dyDescent="0.2">
      <c r="A50" s="84"/>
      <c r="B50" s="27"/>
      <c r="C50" s="243"/>
      <c r="D50" s="526" t="s">
        <v>99</v>
      </c>
      <c r="E50" s="526"/>
      <c r="F50" s="526"/>
      <c r="G50" s="241">
        <v>0</v>
      </c>
      <c r="H50" s="241">
        <v>0</v>
      </c>
      <c r="I50" s="27"/>
      <c r="Q50" s="24"/>
      <c r="R50" s="348"/>
      <c r="S50" s="348"/>
    </row>
    <row r="51" spans="1:19" ht="15" customHeight="1" x14ac:dyDescent="0.2">
      <c r="A51" s="84"/>
      <c r="B51" s="27"/>
      <c r="C51" s="238"/>
      <c r="D51" s="238"/>
      <c r="E51" s="238"/>
      <c r="F51" s="238"/>
      <c r="G51" s="238"/>
      <c r="H51" s="238"/>
      <c r="I51" s="27"/>
      <c r="Q51" s="24"/>
      <c r="S51" s="362"/>
    </row>
    <row r="52" spans="1:19" ht="15" customHeight="1" x14ac:dyDescent="0.2">
      <c r="A52" s="84"/>
      <c r="B52" s="27"/>
      <c r="C52" s="243"/>
      <c r="D52" s="526" t="s">
        <v>185</v>
      </c>
      <c r="E52" s="526"/>
      <c r="F52" s="526"/>
      <c r="G52" s="241">
        <v>4347040475.6199999</v>
      </c>
      <c r="H52" s="241">
        <v>4372683087</v>
      </c>
      <c r="I52" s="27"/>
      <c r="Q52" s="24"/>
    </row>
    <row r="53" spans="1:19" ht="15" x14ac:dyDescent="0.2">
      <c r="A53" s="84"/>
      <c r="B53" s="27"/>
      <c r="C53" s="108"/>
      <c r="D53" s="27"/>
      <c r="E53" s="108"/>
      <c r="F53" s="108"/>
      <c r="G53" s="238"/>
      <c r="H53" s="238"/>
      <c r="I53" s="27"/>
      <c r="J53" s="530" t="s">
        <v>464</v>
      </c>
      <c r="K53" s="530"/>
      <c r="L53" s="530"/>
      <c r="M53" s="530"/>
      <c r="N53" s="530"/>
      <c r="O53" s="244">
        <v>1963004030.5099912</v>
      </c>
      <c r="P53" s="421">
        <v>2791638830.5999999</v>
      </c>
      <c r="Q53" s="24"/>
    </row>
    <row r="54" spans="1:19" s="248" customFormat="1" ht="15" x14ac:dyDescent="0.2">
      <c r="A54" s="245"/>
      <c r="B54" s="246"/>
      <c r="C54" s="529" t="s">
        <v>174</v>
      </c>
      <c r="D54" s="529"/>
      <c r="E54" s="529"/>
      <c r="F54" s="529"/>
      <c r="G54" s="244">
        <v>838009765.70999146</v>
      </c>
      <c r="H54" s="244">
        <v>63176914.329994202</v>
      </c>
      <c r="I54" s="246"/>
      <c r="J54" s="530" t="s">
        <v>463</v>
      </c>
      <c r="K54" s="530"/>
      <c r="L54" s="530"/>
      <c r="M54" s="530"/>
      <c r="N54" s="530"/>
      <c r="O54" s="244">
        <v>1692666437.6599751</v>
      </c>
      <c r="P54" s="244">
        <v>1963004030.5099912</v>
      </c>
      <c r="Q54" s="247"/>
      <c r="R54" s="450"/>
    </row>
    <row r="55" spans="1:19" s="248" customFormat="1" ht="15" x14ac:dyDescent="0.2">
      <c r="A55" s="245"/>
      <c r="B55" s="246"/>
      <c r="C55" s="243"/>
      <c r="D55" s="243"/>
      <c r="E55" s="243"/>
      <c r="F55" s="243"/>
      <c r="G55" s="244"/>
      <c r="H55" s="244"/>
      <c r="I55" s="246"/>
      <c r="Q55" s="247"/>
      <c r="R55" s="449"/>
    </row>
    <row r="56" spans="1:19" ht="14.25" customHeight="1" x14ac:dyDescent="0.2">
      <c r="A56" s="97"/>
      <c r="B56" s="98"/>
      <c r="C56" s="249"/>
      <c r="D56" s="249"/>
      <c r="E56" s="249"/>
      <c r="F56" s="249"/>
      <c r="G56" s="250"/>
      <c r="H56" s="250"/>
      <c r="I56" s="98"/>
      <c r="J56" s="48"/>
      <c r="K56" s="48"/>
      <c r="L56" s="48"/>
      <c r="M56" s="48"/>
      <c r="N56" s="48"/>
      <c r="O56" s="414"/>
      <c r="P56" s="48"/>
      <c r="Q56" s="50"/>
    </row>
    <row r="57" spans="1:19" ht="14.25" customHeight="1" x14ac:dyDescent="0.2">
      <c r="A57" s="27"/>
      <c r="I57" s="27"/>
      <c r="J57" s="27"/>
      <c r="K57" s="238"/>
      <c r="L57" s="238"/>
      <c r="M57" s="238"/>
      <c r="N57" s="238"/>
      <c r="O57" s="239"/>
      <c r="P57" s="239"/>
      <c r="Q57" s="5"/>
      <c r="S57" s="241"/>
    </row>
    <row r="58" spans="1:19" ht="6" customHeight="1" x14ac:dyDescent="0.2">
      <c r="A58" s="27"/>
      <c r="I58" s="27"/>
      <c r="J58" s="5"/>
      <c r="K58" s="5"/>
      <c r="L58" s="5"/>
      <c r="M58" s="5"/>
      <c r="N58" s="5"/>
      <c r="P58" s="5"/>
      <c r="Q58" s="5"/>
      <c r="S58" s="241"/>
    </row>
    <row r="59" spans="1:19" ht="15" customHeight="1" x14ac:dyDescent="0.2">
      <c r="A59" s="5"/>
      <c r="B59" s="35" t="s">
        <v>63</v>
      </c>
      <c r="C59" s="35"/>
      <c r="D59" s="35"/>
      <c r="E59" s="35"/>
      <c r="F59" s="35"/>
      <c r="G59" s="35"/>
      <c r="H59" s="35"/>
      <c r="I59" s="35"/>
      <c r="J59" s="35"/>
      <c r="K59" s="5"/>
      <c r="L59" s="5"/>
      <c r="M59" s="405"/>
      <c r="N59" s="334"/>
      <c r="O59" s="422"/>
      <c r="P59" s="5"/>
      <c r="Q59" s="5"/>
      <c r="R59" s="348"/>
      <c r="S59" s="241"/>
    </row>
    <row r="60" spans="1:19" ht="22.5" customHeight="1" x14ac:dyDescent="0.2">
      <c r="A60" s="5"/>
      <c r="B60" s="35"/>
      <c r="C60" s="56"/>
      <c r="D60" s="57"/>
      <c r="E60" s="57"/>
      <c r="F60" s="5"/>
      <c r="G60" s="58"/>
      <c r="H60" s="56"/>
      <c r="I60" s="57"/>
      <c r="J60" s="57"/>
      <c r="K60" s="5"/>
      <c r="L60" s="5"/>
      <c r="M60" s="334"/>
      <c r="N60" s="5"/>
      <c r="O60" s="334"/>
      <c r="P60" s="5"/>
      <c r="Q60" s="5"/>
      <c r="S60" s="241"/>
    </row>
    <row r="61" spans="1:19" ht="29.25" customHeight="1" x14ac:dyDescent="0.2">
      <c r="A61" s="5"/>
      <c r="B61" s="35"/>
      <c r="C61" s="56"/>
      <c r="D61" s="531"/>
      <c r="E61" s="531"/>
      <c r="F61" s="531"/>
      <c r="G61" s="531"/>
      <c r="H61" s="56"/>
      <c r="I61" s="57"/>
      <c r="J61" s="57"/>
      <c r="K61" s="5"/>
      <c r="L61" s="532"/>
      <c r="M61" s="533"/>
      <c r="N61" s="533"/>
      <c r="O61" s="533"/>
      <c r="P61" s="5"/>
      <c r="Q61" s="5"/>
      <c r="S61" s="241"/>
    </row>
    <row r="62" spans="1:19" ht="14.1" customHeight="1" x14ac:dyDescent="0.2">
      <c r="A62" s="5"/>
      <c r="B62" s="60"/>
      <c r="C62" s="5"/>
      <c r="D62" s="506" t="s">
        <v>389</v>
      </c>
      <c r="E62" s="506"/>
      <c r="F62" s="506"/>
      <c r="G62" s="506"/>
      <c r="H62" s="5"/>
      <c r="I62" s="61"/>
      <c r="J62" s="5"/>
      <c r="K62" s="12"/>
      <c r="L62" s="506" t="s">
        <v>471</v>
      </c>
      <c r="M62" s="506"/>
      <c r="N62" s="506"/>
      <c r="O62" s="506"/>
      <c r="P62" s="5"/>
      <c r="Q62" s="5"/>
    </row>
    <row r="63" spans="1:19" ht="14.1" customHeight="1" x14ac:dyDescent="0.2">
      <c r="A63" s="5"/>
      <c r="B63" s="62"/>
      <c r="C63" s="5"/>
      <c r="D63" s="504" t="s">
        <v>388</v>
      </c>
      <c r="E63" s="504"/>
      <c r="F63" s="504"/>
      <c r="G63" s="504"/>
      <c r="H63" s="5"/>
      <c r="I63" s="61"/>
      <c r="J63" s="5"/>
      <c r="L63" s="504" t="s">
        <v>472</v>
      </c>
      <c r="M63" s="504"/>
      <c r="N63" s="504"/>
      <c r="O63" s="504"/>
      <c r="P63" s="5"/>
      <c r="Q63" s="5"/>
    </row>
  </sheetData>
  <sheetProtection formatCells="0" selectLockedCells="1"/>
  <mergeCells count="60">
    <mergeCell ref="E7:O7"/>
    <mergeCell ref="E8:O8"/>
    <mergeCell ref="E9:O9"/>
    <mergeCell ref="E10:O10"/>
    <mergeCell ref="B12:D12"/>
    <mergeCell ref="E12:O12"/>
    <mergeCell ref="B15:E15"/>
    <mergeCell ref="J15:M15"/>
    <mergeCell ref="B18:F18"/>
    <mergeCell ref="J18:N18"/>
    <mergeCell ref="C20:F20"/>
    <mergeCell ref="K20:N20"/>
    <mergeCell ref="D26:F26"/>
    <mergeCell ref="L23:N23"/>
    <mergeCell ref="D28:F28"/>
    <mergeCell ref="D21:F21"/>
    <mergeCell ref="D23:F23"/>
    <mergeCell ref="D24:F24"/>
    <mergeCell ref="L21:N21"/>
    <mergeCell ref="D25:F25"/>
    <mergeCell ref="L22:N22"/>
    <mergeCell ref="D22:F22"/>
    <mergeCell ref="D29:F29"/>
    <mergeCell ref="L27:N27"/>
    <mergeCell ref="D30:F30"/>
    <mergeCell ref="L28:N28"/>
    <mergeCell ref="D31:E31"/>
    <mergeCell ref="K29:N29"/>
    <mergeCell ref="D27:F27"/>
    <mergeCell ref="L38:N38"/>
    <mergeCell ref="J32:N32"/>
    <mergeCell ref="C33:F33"/>
    <mergeCell ref="D34:F34"/>
    <mergeCell ref="D35:F35"/>
    <mergeCell ref="D36:F36"/>
    <mergeCell ref="D62:G62"/>
    <mergeCell ref="L62:O62"/>
    <mergeCell ref="D63:G63"/>
    <mergeCell ref="L63:O63"/>
    <mergeCell ref="D49:F49"/>
    <mergeCell ref="D50:F50"/>
    <mergeCell ref="D52:F52"/>
    <mergeCell ref="C54:F54"/>
    <mergeCell ref="J49:N49"/>
    <mergeCell ref="J53:N53"/>
    <mergeCell ref="J54:N54"/>
    <mergeCell ref="D61:G61"/>
    <mergeCell ref="L61:O61"/>
    <mergeCell ref="K46:N46"/>
    <mergeCell ref="D45:F45"/>
    <mergeCell ref="D46:F46"/>
    <mergeCell ref="D48:F48"/>
    <mergeCell ref="L44:N44"/>
    <mergeCell ref="D41:F41"/>
    <mergeCell ref="D42:F42"/>
    <mergeCell ref="D43:F43"/>
    <mergeCell ref="D44:F44"/>
    <mergeCell ref="D38:F38"/>
    <mergeCell ref="D39:F39"/>
    <mergeCell ref="D40:F40"/>
  </mergeCells>
  <printOptions verticalCentered="1"/>
  <pageMargins left="0.49" right="0.48" top="0" bottom="0" header="0" footer="0"/>
  <pageSetup scale="58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52"/>
  <sheetViews>
    <sheetView topLeftCell="A52" zoomScale="93" zoomScaleNormal="93" workbookViewId="0">
      <selection activeCell="K1" sqref="K1:K1048576"/>
    </sheetView>
  </sheetViews>
  <sheetFormatPr baseColWidth="10" defaultRowHeight="14.25" x14ac:dyDescent="0.2"/>
  <cols>
    <col min="1" max="1" width="1.28515625" style="3" customWidth="1"/>
    <col min="2" max="2" width="11.7109375" style="3" customWidth="1"/>
    <col min="3" max="3" width="54.42578125" style="3" customWidth="1"/>
    <col min="4" max="4" width="19.140625" style="124" customWidth="1"/>
    <col min="5" max="5" width="19.28515625" style="3" customWidth="1"/>
    <col min="6" max="6" width="19" style="3" customWidth="1"/>
    <col min="7" max="7" width="21.28515625" style="3" customWidth="1"/>
    <col min="8" max="8" width="18.7109375" style="3" customWidth="1"/>
    <col min="9" max="9" width="1.140625" style="3" customWidth="1"/>
    <col min="10" max="10" width="11.42578125" style="3"/>
    <col min="11" max="11" width="0" style="3" hidden="1" customWidth="1"/>
    <col min="12" max="12" width="25.85546875" style="3" bestFit="1" customWidth="1"/>
    <col min="13" max="13" width="24.85546875" style="3" bestFit="1" customWidth="1"/>
    <col min="14" max="16384" width="11.42578125" style="3"/>
  </cols>
  <sheetData>
    <row r="7" spans="1:13" s="5" customFormat="1" ht="6" customHeight="1" x14ac:dyDescent="0.2">
      <c r="B7" s="27"/>
      <c r="C7" s="549"/>
      <c r="D7" s="549"/>
      <c r="E7" s="549"/>
      <c r="F7" s="550"/>
      <c r="G7" s="550"/>
      <c r="H7" s="550"/>
      <c r="I7" s="125"/>
      <c r="J7" s="12"/>
      <c r="K7" s="12"/>
    </row>
    <row r="8" spans="1:13" s="5" customFormat="1" ht="6" customHeight="1" x14ac:dyDescent="0.2">
      <c r="B8" s="27"/>
    </row>
    <row r="9" spans="1:13" s="5" customFormat="1" ht="14.1" customHeight="1" x14ac:dyDescent="0.25">
      <c r="B9" s="73"/>
      <c r="C9" s="510" t="s">
        <v>703</v>
      </c>
      <c r="D9" s="510"/>
      <c r="E9" s="510"/>
      <c r="F9" s="510"/>
      <c r="G9" s="510"/>
      <c r="H9" s="73"/>
      <c r="I9" s="73"/>
      <c r="J9" s="3"/>
      <c r="K9" s="3"/>
    </row>
    <row r="10" spans="1:13" s="5" customFormat="1" ht="14.1" customHeight="1" x14ac:dyDescent="0.25">
      <c r="B10" s="73"/>
      <c r="C10" s="510" t="s">
        <v>130</v>
      </c>
      <c r="D10" s="510"/>
      <c r="E10" s="510"/>
      <c r="F10" s="510"/>
      <c r="G10" s="510"/>
      <c r="H10" s="73"/>
      <c r="I10" s="73"/>
      <c r="J10" s="3"/>
      <c r="K10" s="3"/>
    </row>
    <row r="11" spans="1:13" s="5" customFormat="1" ht="14.1" customHeight="1" x14ac:dyDescent="0.25">
      <c r="B11" s="73"/>
      <c r="C11" s="510" t="s">
        <v>637</v>
      </c>
      <c r="D11" s="510"/>
      <c r="E11" s="510"/>
      <c r="F11" s="510"/>
      <c r="G11" s="510"/>
      <c r="H11" s="73"/>
      <c r="I11" s="73"/>
      <c r="J11" s="3"/>
      <c r="K11" s="3"/>
    </row>
    <row r="12" spans="1:13" s="5" customFormat="1" ht="14.1" customHeight="1" x14ac:dyDescent="0.25">
      <c r="B12" s="73"/>
      <c r="C12" s="510" t="s">
        <v>1</v>
      </c>
      <c r="D12" s="510"/>
      <c r="E12" s="510"/>
      <c r="F12" s="510"/>
      <c r="G12" s="510"/>
      <c r="H12" s="73"/>
      <c r="I12" s="73"/>
      <c r="J12" s="3"/>
      <c r="K12" s="3"/>
    </row>
    <row r="13" spans="1:13" s="5" customFormat="1" ht="20.100000000000001" customHeight="1" x14ac:dyDescent="0.25">
      <c r="A13" s="75"/>
      <c r="B13" s="10"/>
      <c r="C13" s="540" t="s">
        <v>374</v>
      </c>
      <c r="D13" s="540"/>
      <c r="E13" s="540"/>
      <c r="F13" s="540"/>
      <c r="G13" s="540"/>
      <c r="H13" s="510"/>
      <c r="I13" s="510"/>
      <c r="J13" s="126"/>
      <c r="K13" s="126"/>
      <c r="L13" s="126"/>
      <c r="M13" s="126"/>
    </row>
    <row r="14" spans="1:13" s="5" customFormat="1" ht="6.75" customHeight="1" x14ac:dyDescent="0.2">
      <c r="A14" s="511"/>
      <c r="B14" s="511"/>
      <c r="C14" s="511"/>
      <c r="D14" s="511"/>
      <c r="E14" s="511"/>
      <c r="F14" s="511"/>
      <c r="G14" s="511"/>
      <c r="H14" s="511"/>
      <c r="I14" s="511"/>
    </row>
    <row r="15" spans="1:13" s="5" customFormat="1" ht="3" customHeight="1" x14ac:dyDescent="0.2">
      <c r="A15" s="511"/>
      <c r="B15" s="511"/>
      <c r="C15" s="511"/>
      <c r="D15" s="511"/>
      <c r="E15" s="511"/>
      <c r="F15" s="511"/>
      <c r="G15" s="511"/>
      <c r="H15" s="511"/>
      <c r="I15" s="511"/>
    </row>
    <row r="16" spans="1:13" s="131" customFormat="1" ht="30" x14ac:dyDescent="0.25">
      <c r="A16" s="127"/>
      <c r="B16" s="541" t="s">
        <v>61</v>
      </c>
      <c r="C16" s="541"/>
      <c r="D16" s="128" t="s">
        <v>131</v>
      </c>
      <c r="E16" s="128" t="s">
        <v>132</v>
      </c>
      <c r="F16" s="129" t="s">
        <v>133</v>
      </c>
      <c r="G16" s="129" t="s">
        <v>134</v>
      </c>
      <c r="H16" s="129" t="s">
        <v>135</v>
      </c>
      <c r="I16" s="130"/>
    </row>
    <row r="17" spans="1:13" s="131" customFormat="1" ht="15" x14ac:dyDescent="0.25">
      <c r="A17" s="132"/>
      <c r="B17" s="542"/>
      <c r="C17" s="542"/>
      <c r="D17" s="133">
        <v>1</v>
      </c>
      <c r="E17" s="133">
        <v>2</v>
      </c>
      <c r="F17" s="134">
        <v>3</v>
      </c>
      <c r="G17" s="134" t="s">
        <v>136</v>
      </c>
      <c r="H17" s="134" t="s">
        <v>137</v>
      </c>
      <c r="I17" s="135"/>
    </row>
    <row r="18" spans="1:13" s="5" customFormat="1" ht="3" customHeight="1" x14ac:dyDescent="0.2">
      <c r="A18" s="543"/>
      <c r="B18" s="511"/>
      <c r="C18" s="511"/>
      <c r="D18" s="511"/>
      <c r="E18" s="511"/>
      <c r="F18" s="511"/>
      <c r="G18" s="511"/>
      <c r="H18" s="511"/>
      <c r="I18" s="544"/>
    </row>
    <row r="19" spans="1:13" s="5" customFormat="1" ht="3" customHeight="1" x14ac:dyDescent="0.2">
      <c r="A19" s="545"/>
      <c r="B19" s="546"/>
      <c r="C19" s="546"/>
      <c r="D19" s="546"/>
      <c r="E19" s="546"/>
      <c r="F19" s="546"/>
      <c r="G19" s="546"/>
      <c r="H19" s="546"/>
      <c r="I19" s="547"/>
      <c r="J19" s="3"/>
      <c r="K19" s="3"/>
    </row>
    <row r="20" spans="1:13" s="5" customFormat="1" ht="15" x14ac:dyDescent="0.2">
      <c r="A20" s="89"/>
      <c r="B20" s="548" t="s">
        <v>3</v>
      </c>
      <c r="C20" s="548"/>
      <c r="D20" s="136">
        <v>23623429805.77</v>
      </c>
      <c r="E20" s="136">
        <v>140731387327.55002</v>
      </c>
      <c r="F20" s="136">
        <v>140598535755.92999</v>
      </c>
      <c r="G20" s="136">
        <v>23756281377.390015</v>
      </c>
      <c r="H20" s="136">
        <v>132851571.62001371</v>
      </c>
      <c r="I20" s="137"/>
      <c r="J20" s="3"/>
      <c r="K20" s="3"/>
    </row>
    <row r="21" spans="1:13" s="5" customFormat="1" ht="5.0999999999999996" customHeight="1" x14ac:dyDescent="0.2">
      <c r="A21" s="89"/>
      <c r="B21" s="138"/>
      <c r="C21" s="138"/>
      <c r="D21" s="136"/>
      <c r="E21" s="136"/>
      <c r="F21" s="136"/>
      <c r="G21" s="136"/>
      <c r="H21" s="136"/>
      <c r="I21" s="137"/>
      <c r="J21" s="3"/>
      <c r="K21" s="3"/>
    </row>
    <row r="22" spans="1:13" s="5" customFormat="1" ht="15" x14ac:dyDescent="0.2">
      <c r="A22" s="139"/>
      <c r="B22" s="500" t="s">
        <v>5</v>
      </c>
      <c r="C22" s="500"/>
      <c r="D22" s="140">
        <v>3010375859.5700002</v>
      </c>
      <c r="E22" s="140">
        <v>119097418818.89001</v>
      </c>
      <c r="F22" s="140">
        <v>119503708849.02</v>
      </c>
      <c r="G22" s="140">
        <v>2604085829.4400177</v>
      </c>
      <c r="H22" s="140">
        <v>-406290030.12998247</v>
      </c>
      <c r="I22" s="141"/>
      <c r="J22" s="3"/>
      <c r="K22" s="142"/>
    </row>
    <row r="23" spans="1:13" s="5" customFormat="1" ht="5.0999999999999996" customHeight="1" x14ac:dyDescent="0.2">
      <c r="A23" s="84"/>
      <c r="B23" s="27"/>
      <c r="C23" s="27"/>
      <c r="D23" s="143"/>
      <c r="E23" s="143"/>
      <c r="F23" s="143"/>
      <c r="G23" s="143"/>
      <c r="H23" s="143"/>
      <c r="I23" s="31"/>
      <c r="J23" s="3"/>
      <c r="K23" s="142"/>
    </row>
    <row r="24" spans="1:13" s="5" customFormat="1" ht="19.5" customHeight="1" x14ac:dyDescent="0.2">
      <c r="A24" s="84"/>
      <c r="B24" s="535" t="s">
        <v>7</v>
      </c>
      <c r="C24" s="535"/>
      <c r="D24" s="33">
        <v>1963004030.5799999</v>
      </c>
      <c r="E24" s="33">
        <v>109570660669.05</v>
      </c>
      <c r="F24" s="33">
        <v>109840998261.89999</v>
      </c>
      <c r="G24" s="33">
        <v>1692666437.730011</v>
      </c>
      <c r="H24" s="88">
        <v>-270337592.84998894</v>
      </c>
      <c r="I24" s="31"/>
      <c r="J24" s="3"/>
      <c r="K24" s="482" t="s">
        <v>706</v>
      </c>
      <c r="L24" s="334"/>
      <c r="M24" s="407"/>
    </row>
    <row r="25" spans="1:13" s="5" customFormat="1" ht="19.5" customHeight="1" x14ac:dyDescent="0.2">
      <c r="A25" s="84"/>
      <c r="B25" s="535" t="s">
        <v>9</v>
      </c>
      <c r="C25" s="535"/>
      <c r="D25" s="33">
        <v>970635934.16999996</v>
      </c>
      <c r="E25" s="33">
        <v>9454414622.7399998</v>
      </c>
      <c r="F25" s="33">
        <v>9547428742.9099998</v>
      </c>
      <c r="G25" s="33">
        <v>877621814</v>
      </c>
      <c r="H25" s="88">
        <v>-93014120.169999957</v>
      </c>
      <c r="I25" s="31"/>
      <c r="J25" s="3"/>
      <c r="K25" s="142" t="s">
        <v>119</v>
      </c>
      <c r="L25" s="334"/>
    </row>
    <row r="26" spans="1:13" s="5" customFormat="1" ht="19.5" customHeight="1" x14ac:dyDescent="0.2">
      <c r="A26" s="84"/>
      <c r="B26" s="535" t="s">
        <v>11</v>
      </c>
      <c r="C26" s="535"/>
      <c r="D26" s="33">
        <v>56085390.340000004</v>
      </c>
      <c r="E26" s="33">
        <v>57700050.130000003</v>
      </c>
      <c r="F26" s="33">
        <v>104682970.72</v>
      </c>
      <c r="G26" s="33">
        <v>9102469.75</v>
      </c>
      <c r="H26" s="88">
        <v>-46982920.590000004</v>
      </c>
      <c r="I26" s="31"/>
      <c r="J26" s="3"/>
      <c r="K26" s="142" t="s">
        <v>119</v>
      </c>
      <c r="L26" s="334"/>
    </row>
    <row r="27" spans="1:13" s="5" customFormat="1" ht="19.5" customHeight="1" x14ac:dyDescent="0.2">
      <c r="A27" s="84"/>
      <c r="B27" s="535" t="s">
        <v>13</v>
      </c>
      <c r="C27" s="535"/>
      <c r="D27" s="33">
        <v>0</v>
      </c>
      <c r="E27" s="33">
        <v>0</v>
      </c>
      <c r="F27" s="33">
        <v>0</v>
      </c>
      <c r="G27" s="33">
        <v>0</v>
      </c>
      <c r="H27" s="88">
        <v>0</v>
      </c>
      <c r="I27" s="31"/>
      <c r="J27" s="3"/>
      <c r="K27" s="142" t="s">
        <v>119</v>
      </c>
      <c r="L27" s="334"/>
    </row>
    <row r="28" spans="1:13" s="5" customFormat="1" ht="19.5" customHeight="1" x14ac:dyDescent="0.2">
      <c r="A28" s="84"/>
      <c r="B28" s="535" t="s">
        <v>15</v>
      </c>
      <c r="C28" s="535"/>
      <c r="D28" s="33">
        <v>20650504.48</v>
      </c>
      <c r="E28" s="33">
        <v>14643476.969999999</v>
      </c>
      <c r="F28" s="33">
        <v>10598873.49</v>
      </c>
      <c r="G28" s="33">
        <v>24695107.960000001</v>
      </c>
      <c r="H28" s="88">
        <v>4044603.4800000004</v>
      </c>
      <c r="I28" s="31"/>
      <c r="J28" s="3"/>
      <c r="K28" s="142" t="s">
        <v>119</v>
      </c>
      <c r="L28" s="334"/>
    </row>
    <row r="29" spans="1:13" s="5" customFormat="1" ht="19.5" customHeight="1" x14ac:dyDescent="0.2">
      <c r="A29" s="84"/>
      <c r="B29" s="535" t="s">
        <v>17</v>
      </c>
      <c r="C29" s="535"/>
      <c r="D29" s="33">
        <v>0</v>
      </c>
      <c r="E29" s="33">
        <v>0</v>
      </c>
      <c r="F29" s="33">
        <v>0</v>
      </c>
      <c r="G29" s="33">
        <v>0</v>
      </c>
      <c r="H29" s="88">
        <v>0</v>
      </c>
      <c r="I29" s="31"/>
      <c r="J29" s="3"/>
      <c r="K29" s="142" t="s">
        <v>119</v>
      </c>
      <c r="L29" s="334"/>
    </row>
    <row r="30" spans="1:13" ht="19.5" customHeight="1" x14ac:dyDescent="0.2">
      <c r="A30" s="84"/>
      <c r="B30" s="535" t="s">
        <v>19</v>
      </c>
      <c r="C30" s="535"/>
      <c r="D30" s="33">
        <v>0</v>
      </c>
      <c r="E30" s="33">
        <v>0</v>
      </c>
      <c r="F30" s="33">
        <v>0</v>
      </c>
      <c r="G30" s="33">
        <v>0</v>
      </c>
      <c r="H30" s="88">
        <v>0</v>
      </c>
      <c r="I30" s="31"/>
      <c r="K30" s="142" t="s">
        <v>119</v>
      </c>
      <c r="L30" s="334"/>
    </row>
    <row r="31" spans="1:13" x14ac:dyDescent="0.2">
      <c r="A31" s="84"/>
      <c r="B31" s="144"/>
      <c r="C31" s="144"/>
      <c r="D31" s="145"/>
      <c r="E31" s="145"/>
      <c r="F31" s="145"/>
      <c r="G31" s="145"/>
      <c r="H31" s="145"/>
      <c r="I31" s="31"/>
      <c r="K31" s="142"/>
      <c r="L31" s="334"/>
    </row>
    <row r="32" spans="1:13" ht="15" x14ac:dyDescent="0.2">
      <c r="A32" s="139"/>
      <c r="B32" s="500" t="s">
        <v>24</v>
      </c>
      <c r="C32" s="500"/>
      <c r="D32" s="140">
        <v>20613053946.200001</v>
      </c>
      <c r="E32" s="140">
        <v>21633968508.660004</v>
      </c>
      <c r="F32" s="140">
        <v>21094826906.910004</v>
      </c>
      <c r="G32" s="140">
        <v>21152195547.949997</v>
      </c>
      <c r="H32" s="140">
        <v>539141601.74999619</v>
      </c>
      <c r="I32" s="141"/>
      <c r="K32" s="142"/>
      <c r="L32" s="334"/>
    </row>
    <row r="33" spans="1:17" ht="5.0999999999999996" customHeight="1" x14ac:dyDescent="0.2">
      <c r="A33" s="84"/>
      <c r="B33" s="27"/>
      <c r="C33" s="144"/>
      <c r="D33" s="143"/>
      <c r="E33" s="143"/>
      <c r="F33" s="143"/>
      <c r="G33" s="143"/>
      <c r="H33" s="143"/>
      <c r="I33" s="31"/>
      <c r="K33" s="142"/>
      <c r="L33" s="334"/>
    </row>
    <row r="34" spans="1:17" ht="19.5" customHeight="1" x14ac:dyDescent="0.2">
      <c r="A34" s="84"/>
      <c r="B34" s="535" t="s">
        <v>26</v>
      </c>
      <c r="C34" s="535"/>
      <c r="D34" s="33">
        <v>493388675.18000001</v>
      </c>
      <c r="E34" s="33">
        <v>20507431310.720001</v>
      </c>
      <c r="F34" s="33">
        <v>20499039118.110001</v>
      </c>
      <c r="G34" s="336">
        <v>501780867.79000092</v>
      </c>
      <c r="H34" s="88">
        <v>8392192.6100009084</v>
      </c>
      <c r="I34" s="31"/>
      <c r="K34" s="142" t="s">
        <v>707</v>
      </c>
      <c r="L34" s="471"/>
      <c r="M34" s="483"/>
    </row>
    <row r="35" spans="1:17" ht="19.5" customHeight="1" x14ac:dyDescent="0.2">
      <c r="A35" s="84"/>
      <c r="B35" s="535" t="s">
        <v>28</v>
      </c>
      <c r="C35" s="535"/>
      <c r="D35" s="33">
        <v>0</v>
      </c>
      <c r="E35" s="33">
        <v>0</v>
      </c>
      <c r="F35" s="33">
        <v>0</v>
      </c>
      <c r="G35" s="88">
        <v>0</v>
      </c>
      <c r="H35" s="88">
        <v>0</v>
      </c>
      <c r="I35" s="31"/>
      <c r="K35" s="142" t="s">
        <v>119</v>
      </c>
      <c r="L35" s="471"/>
      <c r="M35" s="483"/>
    </row>
    <row r="36" spans="1:17" ht="19.5" customHeight="1" x14ac:dyDescent="0.2">
      <c r="A36" s="84"/>
      <c r="B36" s="535" t="s">
        <v>30</v>
      </c>
      <c r="C36" s="535"/>
      <c r="D36" s="33">
        <v>17552415993.18</v>
      </c>
      <c r="E36" s="33">
        <v>319763936.92000002</v>
      </c>
      <c r="F36" s="33">
        <v>16423926.4</v>
      </c>
      <c r="G36" s="88">
        <v>17855756003.699997</v>
      </c>
      <c r="H36" s="88">
        <v>303340010.51999664</v>
      </c>
      <c r="I36" s="31"/>
      <c r="K36" s="142" t="s">
        <v>119</v>
      </c>
      <c r="L36" s="471"/>
      <c r="M36" s="483"/>
    </row>
    <row r="37" spans="1:17" ht="19.5" customHeight="1" x14ac:dyDescent="0.2">
      <c r="A37" s="84"/>
      <c r="B37" s="535" t="s">
        <v>138</v>
      </c>
      <c r="C37" s="535"/>
      <c r="D37" s="33">
        <v>2544080738.6300001</v>
      </c>
      <c r="E37" s="33">
        <v>257010150.72</v>
      </c>
      <c r="F37" s="33">
        <v>42366181.950000003</v>
      </c>
      <c r="G37" s="88">
        <v>2758724707.4000001</v>
      </c>
      <c r="H37" s="88">
        <v>214643968.76999998</v>
      </c>
      <c r="I37" s="31"/>
      <c r="K37" s="142" t="s">
        <v>119</v>
      </c>
      <c r="L37" s="471"/>
      <c r="M37" s="483"/>
    </row>
    <row r="38" spans="1:17" ht="19.5" customHeight="1" x14ac:dyDescent="0.2">
      <c r="A38" s="84"/>
      <c r="B38" s="535" t="s">
        <v>34</v>
      </c>
      <c r="C38" s="535"/>
      <c r="D38" s="33">
        <v>23168539.210000001</v>
      </c>
      <c r="E38" s="33">
        <v>16589154.33</v>
      </c>
      <c r="F38" s="33">
        <v>3823724.48</v>
      </c>
      <c r="G38" s="88">
        <v>35933969.060000002</v>
      </c>
      <c r="H38" s="88">
        <v>12765429.850000001</v>
      </c>
      <c r="I38" s="31"/>
      <c r="K38" s="142" t="s">
        <v>119</v>
      </c>
      <c r="L38" s="471"/>
      <c r="M38" s="483"/>
    </row>
    <row r="39" spans="1:17" ht="19.5" customHeight="1" x14ac:dyDescent="0.2">
      <c r="A39" s="84"/>
      <c r="B39" s="535" t="s">
        <v>36</v>
      </c>
      <c r="C39" s="535"/>
      <c r="D39" s="33">
        <v>0</v>
      </c>
      <c r="E39" s="33">
        <v>0</v>
      </c>
      <c r="F39" s="33">
        <v>0</v>
      </c>
      <c r="G39" s="88">
        <v>0</v>
      </c>
      <c r="H39" s="88">
        <v>0</v>
      </c>
      <c r="I39" s="31"/>
      <c r="K39" s="142" t="s">
        <v>119</v>
      </c>
      <c r="L39" s="334"/>
    </row>
    <row r="40" spans="1:17" ht="19.5" customHeight="1" x14ac:dyDescent="0.2">
      <c r="A40" s="84"/>
      <c r="B40" s="535" t="s">
        <v>38</v>
      </c>
      <c r="C40" s="535"/>
      <c r="D40" s="33">
        <v>0</v>
      </c>
      <c r="E40" s="33">
        <v>533173955.97000003</v>
      </c>
      <c r="F40" s="33">
        <v>533173955.97000003</v>
      </c>
      <c r="G40" s="88">
        <v>0</v>
      </c>
      <c r="H40" s="88">
        <v>0</v>
      </c>
      <c r="I40" s="31"/>
      <c r="K40" s="142" t="s">
        <v>119</v>
      </c>
      <c r="L40" s="334"/>
    </row>
    <row r="41" spans="1:17" ht="19.5" customHeight="1" x14ac:dyDescent="0.2">
      <c r="A41" s="84"/>
      <c r="B41" s="535" t="s">
        <v>39</v>
      </c>
      <c r="C41" s="535"/>
      <c r="D41" s="33">
        <v>0</v>
      </c>
      <c r="E41" s="33">
        <v>0</v>
      </c>
      <c r="F41" s="33">
        <v>0</v>
      </c>
      <c r="G41" s="88">
        <v>0</v>
      </c>
      <c r="H41" s="88">
        <v>0</v>
      </c>
      <c r="I41" s="31"/>
      <c r="K41" s="142" t="s">
        <v>119</v>
      </c>
    </row>
    <row r="42" spans="1:17" ht="19.5" customHeight="1" x14ac:dyDescent="0.2">
      <c r="A42" s="84"/>
      <c r="B42" s="535" t="s">
        <v>41</v>
      </c>
      <c r="C42" s="535"/>
      <c r="D42" s="33">
        <v>0</v>
      </c>
      <c r="E42" s="33">
        <v>0</v>
      </c>
      <c r="F42" s="33">
        <v>0</v>
      </c>
      <c r="G42" s="88">
        <v>0</v>
      </c>
      <c r="H42" s="88">
        <v>0</v>
      </c>
      <c r="I42" s="31"/>
      <c r="K42" s="142" t="s">
        <v>119</v>
      </c>
    </row>
    <row r="43" spans="1:17" x14ac:dyDescent="0.2">
      <c r="A43" s="84"/>
      <c r="B43" s="144"/>
      <c r="C43" s="144"/>
      <c r="D43" s="145"/>
      <c r="E43" s="143"/>
      <c r="F43" s="143"/>
      <c r="G43" s="143"/>
      <c r="H43" s="143"/>
      <c r="I43" s="31"/>
      <c r="K43" s="142"/>
    </row>
    <row r="44" spans="1:17" ht="6" customHeight="1" x14ac:dyDescent="0.2">
      <c r="A44" s="536"/>
      <c r="B44" s="537"/>
      <c r="C44" s="537"/>
      <c r="D44" s="537"/>
      <c r="E44" s="537"/>
      <c r="F44" s="537"/>
      <c r="G44" s="537"/>
      <c r="H44" s="537"/>
      <c r="I44" s="538"/>
    </row>
    <row r="45" spans="1:17" ht="6" customHeight="1" x14ac:dyDescent="0.2">
      <c r="A45" s="4"/>
      <c r="B45" s="146"/>
      <c r="C45" s="147"/>
      <c r="E45" s="4"/>
      <c r="F45" s="4"/>
      <c r="G45" s="4"/>
      <c r="H45" s="4"/>
      <c r="I45" s="4"/>
    </row>
    <row r="46" spans="1:17" ht="15" customHeight="1" x14ac:dyDescent="0.2">
      <c r="A46" s="5"/>
      <c r="B46" s="499" t="s">
        <v>63</v>
      </c>
      <c r="C46" s="499"/>
      <c r="D46" s="499"/>
      <c r="E46" s="499"/>
      <c r="F46" s="499"/>
      <c r="G46" s="499"/>
      <c r="H46" s="499"/>
      <c r="I46" s="35"/>
      <c r="J46" s="35"/>
      <c r="K46" s="5"/>
      <c r="L46" s="5"/>
      <c r="M46" s="5"/>
      <c r="N46" s="5"/>
      <c r="O46" s="5"/>
      <c r="P46" s="5"/>
      <c r="Q46" s="5"/>
    </row>
    <row r="47" spans="1:17" ht="9.75" customHeight="1" x14ac:dyDescent="0.2">
      <c r="A47" s="5"/>
      <c r="B47" s="35"/>
      <c r="C47" s="56"/>
      <c r="D47" s="57"/>
      <c r="E47" s="57"/>
      <c r="F47" s="5"/>
      <c r="G47" s="58"/>
      <c r="H47" s="56"/>
      <c r="I47" s="57"/>
      <c r="J47" s="57"/>
      <c r="K47" s="5"/>
      <c r="L47" s="5"/>
      <c r="M47" s="5"/>
      <c r="N47" s="5"/>
      <c r="O47" s="5"/>
      <c r="P47" s="5"/>
      <c r="Q47" s="5"/>
    </row>
    <row r="48" spans="1:17" ht="50.1" customHeight="1" x14ac:dyDescent="0.2">
      <c r="A48" s="5"/>
      <c r="B48" s="539"/>
      <c r="C48" s="539"/>
      <c r="D48" s="57"/>
      <c r="E48" s="533"/>
      <c r="F48" s="533"/>
      <c r="G48" s="533"/>
      <c r="H48" s="533"/>
      <c r="I48" s="57"/>
      <c r="J48" s="57"/>
      <c r="K48" s="5"/>
      <c r="L48" s="5"/>
      <c r="M48" s="5"/>
      <c r="N48" s="5"/>
      <c r="O48" s="5"/>
      <c r="P48" s="5"/>
      <c r="Q48" s="5"/>
    </row>
    <row r="49" spans="1:17" ht="14.1" customHeight="1" x14ac:dyDescent="0.2">
      <c r="A49" s="5"/>
      <c r="B49" s="506" t="s">
        <v>389</v>
      </c>
      <c r="C49" s="506"/>
      <c r="D49" s="12"/>
      <c r="E49" s="506" t="s">
        <v>471</v>
      </c>
      <c r="F49" s="506"/>
      <c r="G49" s="506"/>
      <c r="H49" s="506"/>
      <c r="I49" s="61"/>
      <c r="J49" s="5"/>
      <c r="P49" s="5"/>
      <c r="Q49" s="5"/>
    </row>
    <row r="50" spans="1:17" ht="14.1" customHeight="1" x14ac:dyDescent="0.2">
      <c r="A50" s="5"/>
      <c r="B50" s="504" t="s">
        <v>388</v>
      </c>
      <c r="C50" s="504"/>
      <c r="D50" s="86"/>
      <c r="E50" s="504" t="s">
        <v>472</v>
      </c>
      <c r="F50" s="504"/>
      <c r="G50" s="504"/>
      <c r="H50" s="504"/>
      <c r="I50" s="61"/>
      <c r="J50" s="5"/>
      <c r="P50" s="5"/>
      <c r="Q50" s="5"/>
    </row>
    <row r="51" spans="1:17" x14ac:dyDescent="0.2">
      <c r="B51" s="5"/>
      <c r="C51" s="5"/>
      <c r="D51" s="15"/>
      <c r="E51" s="5"/>
      <c r="F51" s="5"/>
      <c r="G51" s="5"/>
    </row>
    <row r="52" spans="1:17" x14ac:dyDescent="0.2">
      <c r="B52" s="5"/>
      <c r="C52" s="5"/>
      <c r="D52" s="15"/>
      <c r="E52" s="5"/>
      <c r="F52" s="5"/>
      <c r="G52" s="5"/>
    </row>
  </sheetData>
  <sheetProtection formatCells="0" selectLockedCells="1"/>
  <mergeCells count="40">
    <mergeCell ref="C7:E7"/>
    <mergeCell ref="F7:H7"/>
    <mergeCell ref="C9:G9"/>
    <mergeCell ref="C10:G10"/>
    <mergeCell ref="C11:G11"/>
    <mergeCell ref="B26:C26"/>
    <mergeCell ref="C12:G12"/>
    <mergeCell ref="C13:G13"/>
    <mergeCell ref="A14:I14"/>
    <mergeCell ref="A15:I15"/>
    <mergeCell ref="B16:C17"/>
    <mergeCell ref="A18:I18"/>
    <mergeCell ref="A19:I19"/>
    <mergeCell ref="B20:C20"/>
    <mergeCell ref="B22:C22"/>
    <mergeCell ref="B24:C24"/>
    <mergeCell ref="B25:C25"/>
    <mergeCell ref="H13:I13"/>
    <mergeCell ref="B40:C40"/>
    <mergeCell ref="B27:C27"/>
    <mergeCell ref="B28:C28"/>
    <mergeCell ref="B29:C29"/>
    <mergeCell ref="B30:C30"/>
    <mergeCell ref="B32:C32"/>
    <mergeCell ref="B34:C34"/>
    <mergeCell ref="B35:C35"/>
    <mergeCell ref="B36:C36"/>
    <mergeCell ref="B37:C37"/>
    <mergeCell ref="B38:C38"/>
    <mergeCell ref="B39:C39"/>
    <mergeCell ref="B49:C49"/>
    <mergeCell ref="E49:H49"/>
    <mergeCell ref="B50:C50"/>
    <mergeCell ref="E50:H50"/>
    <mergeCell ref="B41:C41"/>
    <mergeCell ref="B42:C42"/>
    <mergeCell ref="A44:I44"/>
    <mergeCell ref="B46:H46"/>
    <mergeCell ref="B48:C48"/>
    <mergeCell ref="E48:H48"/>
  </mergeCells>
  <printOptions verticalCentered="1"/>
  <pageMargins left="0.62" right="0" top="0.53" bottom="0.59055118110236227" header="0" footer="0"/>
  <pageSetup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Q92"/>
  <sheetViews>
    <sheetView zoomScaleNormal="100" workbookViewId="0">
      <selection activeCell="H25" sqref="H25"/>
    </sheetView>
  </sheetViews>
  <sheetFormatPr baseColWidth="10" defaultRowHeight="14.25" x14ac:dyDescent="0.2"/>
  <cols>
    <col min="1" max="1" width="4.85546875" style="150" customWidth="1"/>
    <col min="2" max="2" width="14.5703125" style="150" customWidth="1"/>
    <col min="3" max="3" width="18.85546875" style="150" customWidth="1"/>
    <col min="4" max="4" width="21.85546875" style="150" customWidth="1"/>
    <col min="5" max="5" width="3.42578125" style="150" customWidth="1"/>
    <col min="6" max="6" width="22.28515625" style="150" customWidth="1"/>
    <col min="7" max="7" width="29.7109375" style="150" customWidth="1"/>
    <col min="8" max="8" width="20.7109375" style="150" customWidth="1"/>
    <col min="9" max="9" width="20.85546875" style="150" customWidth="1"/>
    <col min="10" max="10" width="6.42578125" style="150" customWidth="1"/>
    <col min="11" max="16384" width="11.42578125" style="152"/>
  </cols>
  <sheetData>
    <row r="7" spans="1:17" s="151" customFormat="1" ht="6" customHeight="1" x14ac:dyDescent="0.2">
      <c r="A7" s="103"/>
      <c r="B7" s="148"/>
      <c r="C7" s="69"/>
      <c r="D7" s="149"/>
      <c r="E7" s="149"/>
      <c r="F7" s="149"/>
      <c r="G7" s="149"/>
      <c r="H7" s="149"/>
      <c r="I7" s="149"/>
      <c r="J7" s="149"/>
      <c r="K7" s="150"/>
      <c r="P7" s="152"/>
      <c r="Q7" s="152"/>
    </row>
    <row r="8" spans="1:17" ht="6" customHeight="1" x14ac:dyDescent="0.2">
      <c r="A8" s="152"/>
      <c r="B8" s="153"/>
      <c r="C8" s="152"/>
      <c r="D8" s="152"/>
      <c r="E8" s="152"/>
      <c r="F8" s="152"/>
      <c r="G8" s="152"/>
      <c r="H8" s="152"/>
      <c r="I8" s="152"/>
      <c r="J8" s="152"/>
    </row>
    <row r="9" spans="1:17" ht="6" customHeight="1" x14ac:dyDescent="0.2"/>
    <row r="10" spans="1:17" ht="14.1" customHeight="1" x14ac:dyDescent="0.25">
      <c r="B10" s="154"/>
      <c r="C10" s="560" t="s">
        <v>703</v>
      </c>
      <c r="D10" s="560"/>
      <c r="E10" s="560"/>
      <c r="F10" s="560"/>
      <c r="G10" s="560"/>
      <c r="H10" s="560"/>
      <c r="I10" s="154"/>
      <c r="J10" s="154"/>
    </row>
    <row r="11" spans="1:17" ht="14.1" customHeight="1" x14ac:dyDescent="0.25">
      <c r="B11" s="154"/>
      <c r="C11" s="560" t="s">
        <v>139</v>
      </c>
      <c r="D11" s="560"/>
      <c r="E11" s="560"/>
      <c r="F11" s="560"/>
      <c r="G11" s="560"/>
      <c r="H11" s="560"/>
      <c r="I11" s="154"/>
      <c r="J11" s="154"/>
    </row>
    <row r="12" spans="1:17" ht="14.1" customHeight="1" x14ac:dyDescent="0.25">
      <c r="B12" s="154"/>
      <c r="C12" s="560" t="s">
        <v>637</v>
      </c>
      <c r="D12" s="560"/>
      <c r="E12" s="560"/>
      <c r="F12" s="560"/>
      <c r="G12" s="560"/>
      <c r="H12" s="560"/>
      <c r="I12" s="154"/>
      <c r="J12" s="154"/>
    </row>
    <row r="13" spans="1:17" ht="14.1" customHeight="1" x14ac:dyDescent="0.25">
      <c r="B13" s="154"/>
      <c r="C13" s="560" t="s">
        <v>1</v>
      </c>
      <c r="D13" s="560"/>
      <c r="E13" s="560"/>
      <c r="F13" s="560"/>
      <c r="G13" s="560"/>
      <c r="H13" s="560"/>
      <c r="I13" s="154"/>
      <c r="J13" s="154"/>
    </row>
    <row r="14" spans="1:17" ht="6" customHeight="1" x14ac:dyDescent="0.25">
      <c r="A14" s="155"/>
      <c r="B14" s="561"/>
      <c r="C14" s="561"/>
      <c r="D14" s="562"/>
      <c r="E14" s="562"/>
      <c r="F14" s="562"/>
      <c r="G14" s="562"/>
      <c r="H14" s="562"/>
      <c r="I14" s="562"/>
      <c r="J14" s="156"/>
    </row>
    <row r="15" spans="1:17" ht="15" customHeight="1" x14ac:dyDescent="0.25">
      <c r="A15" s="155"/>
      <c r="B15" s="157"/>
      <c r="C15" s="560" t="s">
        <v>374</v>
      </c>
      <c r="D15" s="560"/>
      <c r="E15" s="560"/>
      <c r="F15" s="560"/>
      <c r="G15" s="560"/>
      <c r="H15" s="560"/>
      <c r="I15" s="206"/>
      <c r="J15" s="156"/>
    </row>
    <row r="16" spans="1:17" ht="5.0999999999999996" customHeight="1" x14ac:dyDescent="0.2">
      <c r="A16" s="158"/>
      <c r="B16" s="563"/>
      <c r="C16" s="563"/>
      <c r="D16" s="563"/>
      <c r="E16" s="563"/>
      <c r="F16" s="563"/>
      <c r="G16" s="563"/>
      <c r="H16" s="563"/>
      <c r="I16" s="563"/>
      <c r="J16" s="563"/>
    </row>
    <row r="17" spans="1:10" ht="3" customHeight="1" x14ac:dyDescent="0.2">
      <c r="A17" s="158"/>
      <c r="B17" s="563"/>
      <c r="C17" s="563"/>
      <c r="D17" s="563"/>
      <c r="E17" s="563"/>
      <c r="F17" s="563"/>
      <c r="G17" s="563"/>
      <c r="H17" s="563"/>
      <c r="I17" s="563"/>
      <c r="J17" s="563"/>
    </row>
    <row r="18" spans="1:10" ht="30" customHeight="1" x14ac:dyDescent="0.2">
      <c r="A18" s="159"/>
      <c r="B18" s="564" t="s">
        <v>140</v>
      </c>
      <c r="C18" s="564"/>
      <c r="D18" s="564"/>
      <c r="E18" s="160"/>
      <c r="F18" s="161" t="s">
        <v>141</v>
      </c>
      <c r="G18" s="161" t="s">
        <v>142</v>
      </c>
      <c r="H18" s="160" t="s">
        <v>143</v>
      </c>
      <c r="I18" s="160" t="s">
        <v>144</v>
      </c>
      <c r="J18" s="162"/>
    </row>
    <row r="19" spans="1:10" ht="3" customHeight="1" x14ac:dyDescent="0.2">
      <c r="A19" s="163"/>
      <c r="B19" s="563"/>
      <c r="C19" s="563"/>
      <c r="D19" s="563"/>
      <c r="E19" s="563"/>
      <c r="F19" s="563"/>
      <c r="G19" s="563"/>
      <c r="H19" s="563"/>
      <c r="I19" s="563"/>
      <c r="J19" s="565"/>
    </row>
    <row r="20" spans="1:10" ht="9.9499999999999993" customHeight="1" x14ac:dyDescent="0.2">
      <c r="A20" s="164"/>
      <c r="B20" s="558"/>
      <c r="C20" s="558"/>
      <c r="D20" s="558"/>
      <c r="E20" s="558"/>
      <c r="F20" s="558"/>
      <c r="G20" s="558"/>
      <c r="H20" s="558"/>
      <c r="I20" s="558"/>
      <c r="J20" s="559"/>
    </row>
    <row r="21" spans="1:10" ht="15" x14ac:dyDescent="0.2">
      <c r="A21" s="164"/>
      <c r="B21" s="552" t="s">
        <v>145</v>
      </c>
      <c r="C21" s="552"/>
      <c r="D21" s="552"/>
      <c r="E21" s="165"/>
      <c r="F21" s="165"/>
      <c r="G21" s="165"/>
      <c r="H21" s="165"/>
      <c r="I21" s="165"/>
      <c r="J21" s="166"/>
    </row>
    <row r="22" spans="1:10" ht="15" x14ac:dyDescent="0.25">
      <c r="A22" s="167"/>
      <c r="B22" s="551" t="s">
        <v>146</v>
      </c>
      <c r="C22" s="551"/>
      <c r="D22" s="551"/>
      <c r="E22" s="168"/>
      <c r="F22" s="168"/>
      <c r="G22" s="168"/>
      <c r="H22" s="168"/>
      <c r="I22" s="168"/>
      <c r="J22" s="169"/>
    </row>
    <row r="23" spans="1:10" ht="15" x14ac:dyDescent="0.25">
      <c r="A23" s="167"/>
      <c r="B23" s="552" t="s">
        <v>378</v>
      </c>
      <c r="C23" s="552"/>
      <c r="D23" s="552"/>
      <c r="E23" s="168"/>
      <c r="F23" s="170"/>
      <c r="G23" s="170"/>
      <c r="H23" s="110">
        <v>652672038.70000005</v>
      </c>
      <c r="I23" s="110">
        <v>0</v>
      </c>
      <c r="J23" s="171"/>
    </row>
    <row r="24" spans="1:10" ht="15" x14ac:dyDescent="0.2">
      <c r="A24" s="172"/>
      <c r="B24" s="173"/>
      <c r="C24" s="553" t="s">
        <v>148</v>
      </c>
      <c r="D24" s="553"/>
      <c r="E24" s="168"/>
      <c r="F24" s="174"/>
      <c r="G24" s="174"/>
      <c r="H24" s="175"/>
      <c r="I24" s="175"/>
      <c r="J24" s="176"/>
    </row>
    <row r="25" spans="1:10" ht="15" x14ac:dyDescent="0.2">
      <c r="A25" s="172"/>
      <c r="B25" s="173"/>
      <c r="C25" s="555" t="s">
        <v>148</v>
      </c>
      <c r="D25" s="555"/>
      <c r="E25" s="168"/>
      <c r="F25" s="174" t="s">
        <v>390</v>
      </c>
      <c r="G25" s="337" t="s">
        <v>391</v>
      </c>
      <c r="H25" s="175">
        <v>53744557.869999997</v>
      </c>
      <c r="I25" s="175">
        <v>0</v>
      </c>
      <c r="J25" s="176"/>
    </row>
    <row r="26" spans="1:10" ht="15" x14ac:dyDescent="0.2">
      <c r="A26" s="172"/>
      <c r="B26" s="173"/>
      <c r="C26" s="555" t="s">
        <v>148</v>
      </c>
      <c r="D26" s="555"/>
      <c r="E26" s="168"/>
      <c r="F26" s="174" t="s">
        <v>390</v>
      </c>
      <c r="G26" s="337" t="s">
        <v>392</v>
      </c>
      <c r="H26" s="175">
        <v>37884554.590000004</v>
      </c>
      <c r="I26" s="175">
        <v>0</v>
      </c>
      <c r="J26" s="176"/>
    </row>
    <row r="27" spans="1:10" ht="15" x14ac:dyDescent="0.2">
      <c r="A27" s="172"/>
      <c r="B27" s="173"/>
      <c r="C27" s="555" t="s">
        <v>148</v>
      </c>
      <c r="D27" s="555"/>
      <c r="E27" s="168"/>
      <c r="F27" s="174" t="s">
        <v>390</v>
      </c>
      <c r="G27" s="337" t="s">
        <v>393</v>
      </c>
      <c r="H27" s="175">
        <v>6069299.4800000004</v>
      </c>
      <c r="I27" s="175">
        <v>0</v>
      </c>
      <c r="J27" s="176"/>
    </row>
    <row r="28" spans="1:10" ht="15" x14ac:dyDescent="0.2">
      <c r="A28" s="172"/>
      <c r="B28" s="173"/>
      <c r="C28" s="555" t="s">
        <v>148</v>
      </c>
      <c r="D28" s="555"/>
      <c r="E28" s="168"/>
      <c r="F28" s="174" t="s">
        <v>390</v>
      </c>
      <c r="G28" s="337" t="s">
        <v>394</v>
      </c>
      <c r="H28" s="175">
        <v>70169107.849999994</v>
      </c>
      <c r="I28" s="175">
        <v>0</v>
      </c>
      <c r="J28" s="176"/>
    </row>
    <row r="29" spans="1:10" ht="15" x14ac:dyDescent="0.2">
      <c r="A29" s="172"/>
      <c r="B29" s="173"/>
      <c r="C29" s="555" t="s">
        <v>148</v>
      </c>
      <c r="D29" s="555"/>
      <c r="E29" s="168"/>
      <c r="F29" s="174" t="s">
        <v>390</v>
      </c>
      <c r="G29" s="337" t="s">
        <v>395</v>
      </c>
      <c r="H29" s="175">
        <v>49724707.32</v>
      </c>
      <c r="I29" s="175">
        <v>0</v>
      </c>
      <c r="J29" s="176"/>
    </row>
    <row r="30" spans="1:10" ht="15" x14ac:dyDescent="0.2">
      <c r="A30" s="172"/>
      <c r="B30" s="173"/>
      <c r="C30" s="555" t="s">
        <v>148</v>
      </c>
      <c r="D30" s="555"/>
      <c r="E30" s="168"/>
      <c r="F30" s="174" t="s">
        <v>390</v>
      </c>
      <c r="G30" s="337" t="s">
        <v>396</v>
      </c>
      <c r="H30" s="175">
        <v>19324482.579999998</v>
      </c>
      <c r="I30" s="175">
        <v>0</v>
      </c>
      <c r="J30" s="176"/>
    </row>
    <row r="31" spans="1:10" ht="15" x14ac:dyDescent="0.2">
      <c r="A31" s="172"/>
      <c r="B31" s="173"/>
      <c r="C31" s="555" t="s">
        <v>148</v>
      </c>
      <c r="D31" s="555"/>
      <c r="E31" s="168"/>
      <c r="F31" s="174" t="s">
        <v>390</v>
      </c>
      <c r="G31" s="337" t="s">
        <v>397</v>
      </c>
      <c r="H31" s="175">
        <v>95038693.409999996</v>
      </c>
      <c r="I31" s="175">
        <v>0</v>
      </c>
      <c r="J31" s="176"/>
    </row>
    <row r="32" spans="1:10" ht="15" x14ac:dyDescent="0.2">
      <c r="A32" s="172"/>
      <c r="B32" s="173"/>
      <c r="C32" s="555" t="s">
        <v>148</v>
      </c>
      <c r="D32" s="555"/>
      <c r="E32" s="168"/>
      <c r="F32" s="174" t="s">
        <v>390</v>
      </c>
      <c r="G32" s="337" t="s">
        <v>398</v>
      </c>
      <c r="H32" s="175">
        <v>116866668</v>
      </c>
      <c r="I32" s="175">
        <v>0</v>
      </c>
      <c r="J32" s="176"/>
    </row>
    <row r="33" spans="1:10" ht="15" x14ac:dyDescent="0.2">
      <c r="A33" s="172"/>
      <c r="B33" s="173"/>
      <c r="C33" s="555" t="s">
        <v>148</v>
      </c>
      <c r="D33" s="555"/>
      <c r="E33" s="168"/>
      <c r="F33" s="174" t="s">
        <v>390</v>
      </c>
      <c r="G33" s="337" t="s">
        <v>399</v>
      </c>
      <c r="H33" s="175">
        <v>21478217.34</v>
      </c>
      <c r="I33" s="175">
        <v>0</v>
      </c>
      <c r="J33" s="176"/>
    </row>
    <row r="34" spans="1:10" ht="15" x14ac:dyDescent="0.2">
      <c r="A34" s="172"/>
      <c r="B34" s="173"/>
      <c r="C34" s="555" t="s">
        <v>148</v>
      </c>
      <c r="D34" s="555"/>
      <c r="E34" s="168"/>
      <c r="F34" s="174" t="s">
        <v>390</v>
      </c>
      <c r="G34" s="337" t="s">
        <v>400</v>
      </c>
      <c r="H34" s="175">
        <v>57142658.280000001</v>
      </c>
      <c r="I34" s="175">
        <v>0</v>
      </c>
      <c r="J34" s="176"/>
    </row>
    <row r="35" spans="1:10" ht="15" x14ac:dyDescent="0.2">
      <c r="A35" s="172"/>
      <c r="B35" s="173"/>
      <c r="C35" s="555" t="s">
        <v>148</v>
      </c>
      <c r="D35" s="555"/>
      <c r="E35" s="168"/>
      <c r="F35" s="174" t="s">
        <v>390</v>
      </c>
      <c r="G35" s="337" t="s">
        <v>401</v>
      </c>
      <c r="H35" s="175">
        <v>73687347.010000005</v>
      </c>
      <c r="I35" s="175">
        <v>0</v>
      </c>
      <c r="J35" s="176"/>
    </row>
    <row r="36" spans="1:10" ht="15" x14ac:dyDescent="0.2">
      <c r="A36" s="172"/>
      <c r="B36" s="173"/>
      <c r="C36" s="555" t="s">
        <v>148</v>
      </c>
      <c r="D36" s="555"/>
      <c r="E36" s="168"/>
      <c r="F36" s="174" t="s">
        <v>390</v>
      </c>
      <c r="G36" s="337" t="s">
        <v>402</v>
      </c>
      <c r="H36" s="175">
        <v>30536238.510000002</v>
      </c>
      <c r="I36" s="175">
        <v>0</v>
      </c>
      <c r="J36" s="176"/>
    </row>
    <row r="37" spans="1:10" ht="15" x14ac:dyDescent="0.2">
      <c r="A37" s="172"/>
      <c r="B37" s="173"/>
      <c r="C37" s="555" t="s">
        <v>148</v>
      </c>
      <c r="D37" s="555"/>
      <c r="E37" s="168"/>
      <c r="F37" s="174" t="s">
        <v>390</v>
      </c>
      <c r="G37" s="337" t="s">
        <v>403</v>
      </c>
      <c r="H37" s="175">
        <v>21005506.460000001</v>
      </c>
      <c r="I37" s="175">
        <v>0</v>
      </c>
      <c r="J37" s="176"/>
    </row>
    <row r="38" spans="1:10" ht="15" x14ac:dyDescent="0.2">
      <c r="A38" s="172"/>
      <c r="B38" s="173"/>
      <c r="C38" s="553" t="s">
        <v>149</v>
      </c>
      <c r="D38" s="553"/>
      <c r="E38" s="168"/>
      <c r="F38" s="174"/>
      <c r="G38" s="174"/>
      <c r="H38" s="175">
        <v>0</v>
      </c>
      <c r="I38" s="175">
        <v>0</v>
      </c>
      <c r="J38" s="176"/>
    </row>
    <row r="39" spans="1:10" ht="15" x14ac:dyDescent="0.2">
      <c r="A39" s="172"/>
      <c r="B39" s="173"/>
      <c r="C39" s="553" t="s">
        <v>150</v>
      </c>
      <c r="D39" s="553"/>
      <c r="E39" s="168"/>
      <c r="F39" s="174"/>
      <c r="G39" s="174"/>
      <c r="H39" s="175">
        <v>0</v>
      </c>
      <c r="I39" s="175">
        <v>0</v>
      </c>
      <c r="J39" s="176"/>
    </row>
    <row r="40" spans="1:10" ht="9.9499999999999993" customHeight="1" x14ac:dyDescent="0.2">
      <c r="A40" s="172"/>
      <c r="B40" s="173"/>
      <c r="C40" s="173"/>
      <c r="D40" s="177"/>
      <c r="E40" s="168"/>
      <c r="F40" s="178"/>
      <c r="G40" s="178"/>
      <c r="H40" s="179"/>
      <c r="I40" s="179"/>
      <c r="J40" s="176"/>
    </row>
    <row r="41" spans="1:10" ht="15" x14ac:dyDescent="0.25">
      <c r="A41" s="167"/>
      <c r="B41" s="552" t="s">
        <v>151</v>
      </c>
      <c r="C41" s="552"/>
      <c r="D41" s="552"/>
      <c r="E41" s="168"/>
      <c r="F41" s="170"/>
      <c r="G41" s="170"/>
      <c r="H41" s="110">
        <v>0</v>
      </c>
      <c r="I41" s="110">
        <v>0</v>
      </c>
      <c r="J41" s="171"/>
    </row>
    <row r="42" spans="1:10" ht="15" x14ac:dyDescent="0.2">
      <c r="A42" s="172"/>
      <c r="B42" s="173"/>
      <c r="C42" s="553" t="s">
        <v>152</v>
      </c>
      <c r="D42" s="553"/>
      <c r="E42" s="168"/>
      <c r="F42" s="174"/>
      <c r="G42" s="174"/>
      <c r="H42" s="175">
        <v>0</v>
      </c>
      <c r="I42" s="175">
        <v>0</v>
      </c>
      <c r="J42" s="176"/>
    </row>
    <row r="43" spans="1:10" ht="15" x14ac:dyDescent="0.2">
      <c r="A43" s="172"/>
      <c r="B43" s="173"/>
      <c r="C43" s="553" t="s">
        <v>153</v>
      </c>
      <c r="D43" s="553"/>
      <c r="E43" s="168"/>
      <c r="F43" s="174"/>
      <c r="G43" s="174"/>
      <c r="H43" s="175">
        <v>0</v>
      </c>
      <c r="I43" s="175">
        <v>0</v>
      </c>
      <c r="J43" s="176"/>
    </row>
    <row r="44" spans="1:10" ht="15" x14ac:dyDescent="0.2">
      <c r="A44" s="172"/>
      <c r="B44" s="173"/>
      <c r="C44" s="553" t="s">
        <v>149</v>
      </c>
      <c r="D44" s="553"/>
      <c r="E44" s="168"/>
      <c r="F44" s="174"/>
      <c r="G44" s="174"/>
      <c r="H44" s="175">
        <v>0</v>
      </c>
      <c r="I44" s="175">
        <v>0</v>
      </c>
      <c r="J44" s="176"/>
    </row>
    <row r="45" spans="1:10" ht="15" x14ac:dyDescent="0.2">
      <c r="A45" s="172"/>
      <c r="B45" s="153"/>
      <c r="C45" s="553" t="s">
        <v>150</v>
      </c>
      <c r="D45" s="553"/>
      <c r="E45" s="168"/>
      <c r="F45" s="174"/>
      <c r="G45" s="174"/>
      <c r="H45" s="180">
        <v>0</v>
      </c>
      <c r="I45" s="180">
        <v>0</v>
      </c>
      <c r="J45" s="176"/>
    </row>
    <row r="46" spans="1:10" ht="9.9499999999999993" customHeight="1" x14ac:dyDescent="0.2">
      <c r="A46" s="172"/>
      <c r="B46" s="173"/>
      <c r="C46" s="173"/>
      <c r="D46" s="177"/>
      <c r="E46" s="168"/>
      <c r="F46" s="181"/>
      <c r="G46" s="181"/>
      <c r="H46" s="182"/>
      <c r="I46" s="182"/>
      <c r="J46" s="176"/>
    </row>
    <row r="47" spans="1:10" x14ac:dyDescent="0.2">
      <c r="A47" s="183"/>
      <c r="B47" s="554" t="s">
        <v>154</v>
      </c>
      <c r="C47" s="554"/>
      <c r="D47" s="554"/>
      <c r="E47" s="184"/>
      <c r="F47" s="185"/>
      <c r="G47" s="185"/>
      <c r="H47" s="186">
        <v>652672038.70000005</v>
      </c>
      <c r="I47" s="186">
        <v>0</v>
      </c>
      <c r="J47" s="187"/>
    </row>
    <row r="48" spans="1:10" ht="15" x14ac:dyDescent="0.25">
      <c r="A48" s="167"/>
      <c r="B48" s="173"/>
      <c r="C48" s="173"/>
      <c r="D48" s="188"/>
      <c r="E48" s="168"/>
      <c r="F48" s="181"/>
      <c r="G48" s="181"/>
      <c r="H48" s="182"/>
      <c r="I48" s="182"/>
      <c r="J48" s="171"/>
    </row>
    <row r="49" spans="1:10" ht="15" x14ac:dyDescent="0.25">
      <c r="A49" s="167"/>
      <c r="B49" s="173"/>
      <c r="C49" s="173"/>
      <c r="D49" s="435"/>
      <c r="E49" s="168"/>
      <c r="F49" s="434"/>
      <c r="G49" s="434"/>
      <c r="H49" s="182"/>
      <c r="I49" s="182"/>
      <c r="J49" s="171"/>
    </row>
    <row r="50" spans="1:10" ht="15" x14ac:dyDescent="0.25">
      <c r="A50" s="167"/>
      <c r="B50" s="173"/>
      <c r="C50" s="173"/>
      <c r="D50" s="435"/>
      <c r="E50" s="168"/>
      <c r="F50" s="434"/>
      <c r="G50" s="434"/>
      <c r="H50" s="182"/>
      <c r="I50" s="182"/>
      <c r="J50" s="171"/>
    </row>
    <row r="51" spans="1:10" ht="15" x14ac:dyDescent="0.25">
      <c r="A51" s="167"/>
      <c r="B51" s="173"/>
      <c r="C51" s="173"/>
      <c r="D51" s="435"/>
      <c r="E51" s="168"/>
      <c r="F51" s="434"/>
      <c r="G51" s="434"/>
      <c r="H51" s="182"/>
      <c r="I51" s="182"/>
      <c r="J51" s="171"/>
    </row>
    <row r="52" spans="1:10" ht="15" x14ac:dyDescent="0.25">
      <c r="A52" s="167"/>
      <c r="B52" s="173"/>
      <c r="C52" s="173"/>
      <c r="D52" s="435"/>
      <c r="E52" s="168"/>
      <c r="F52" s="434"/>
      <c r="G52" s="434"/>
      <c r="H52" s="182"/>
      <c r="I52" s="182"/>
      <c r="J52" s="171"/>
    </row>
    <row r="53" spans="1:10" ht="15" x14ac:dyDescent="0.25">
      <c r="A53" s="167"/>
      <c r="B53" s="551" t="s">
        <v>155</v>
      </c>
      <c r="C53" s="551"/>
      <c r="D53" s="551"/>
      <c r="E53" s="168"/>
      <c r="F53" s="181"/>
      <c r="G53" s="181"/>
      <c r="H53" s="182"/>
      <c r="I53" s="182"/>
      <c r="J53" s="171"/>
    </row>
    <row r="54" spans="1:10" ht="15" x14ac:dyDescent="0.25">
      <c r="A54" s="167"/>
      <c r="B54" s="552" t="s">
        <v>147</v>
      </c>
      <c r="C54" s="552"/>
      <c r="D54" s="552"/>
      <c r="E54" s="168"/>
      <c r="F54" s="170"/>
      <c r="G54" s="170"/>
      <c r="H54" s="110">
        <v>33615837444.199997</v>
      </c>
      <c r="I54" s="110">
        <v>37513829440.599998</v>
      </c>
      <c r="J54" s="171"/>
    </row>
    <row r="55" spans="1:10" ht="15" x14ac:dyDescent="0.2">
      <c r="A55" s="172"/>
      <c r="B55" s="173"/>
      <c r="C55" s="553" t="s">
        <v>148</v>
      </c>
      <c r="D55" s="553"/>
      <c r="E55" s="168"/>
      <c r="F55" s="174"/>
      <c r="G55" s="174"/>
      <c r="H55" s="175"/>
      <c r="I55" s="175"/>
      <c r="J55" s="176"/>
    </row>
    <row r="56" spans="1:10" ht="15" x14ac:dyDescent="0.2">
      <c r="A56" s="172"/>
      <c r="B56" s="173"/>
      <c r="C56" s="555" t="s">
        <v>148</v>
      </c>
      <c r="D56" s="555"/>
      <c r="E56" s="168"/>
      <c r="F56" s="174" t="s">
        <v>390</v>
      </c>
      <c r="G56" s="337" t="s">
        <v>391</v>
      </c>
      <c r="H56" s="175">
        <v>3605325116.3099999</v>
      </c>
      <c r="I56" s="175">
        <v>3620507701.04</v>
      </c>
      <c r="J56" s="176"/>
    </row>
    <row r="57" spans="1:10" ht="15" x14ac:dyDescent="0.2">
      <c r="A57" s="172"/>
      <c r="B57" s="173"/>
      <c r="C57" s="555" t="s">
        <v>148</v>
      </c>
      <c r="D57" s="555"/>
      <c r="E57" s="168"/>
      <c r="F57" s="174" t="s">
        <v>390</v>
      </c>
      <c r="G57" s="337" t="s">
        <v>392</v>
      </c>
      <c r="H57" s="175">
        <v>2541394731.96</v>
      </c>
      <c r="I57" s="175">
        <v>0</v>
      </c>
      <c r="J57" s="176"/>
    </row>
    <row r="58" spans="1:10" ht="15" x14ac:dyDescent="0.2">
      <c r="A58" s="172"/>
      <c r="B58" s="173"/>
      <c r="C58" s="555" t="s">
        <v>148</v>
      </c>
      <c r="D58" s="555"/>
      <c r="E58" s="168"/>
      <c r="F58" s="174" t="s">
        <v>390</v>
      </c>
      <c r="G58" s="337" t="s">
        <v>393</v>
      </c>
      <c r="H58" s="175">
        <v>407144438.74000001</v>
      </c>
      <c r="I58" s="175">
        <v>0</v>
      </c>
      <c r="J58" s="176"/>
    </row>
    <row r="59" spans="1:10" ht="15" x14ac:dyDescent="0.2">
      <c r="A59" s="172"/>
      <c r="B59" s="173"/>
      <c r="C59" s="555" t="s">
        <v>148</v>
      </c>
      <c r="D59" s="555"/>
      <c r="E59" s="168"/>
      <c r="F59" s="174" t="s">
        <v>390</v>
      </c>
      <c r="G59" s="337" t="s">
        <v>394</v>
      </c>
      <c r="H59" s="175">
        <v>4707126767.46</v>
      </c>
      <c r="I59" s="175">
        <v>11822501331.18</v>
      </c>
      <c r="J59" s="176"/>
    </row>
    <row r="60" spans="1:10" ht="15" x14ac:dyDescent="0.2">
      <c r="A60" s="172"/>
      <c r="B60" s="173"/>
      <c r="C60" s="555" t="s">
        <v>148</v>
      </c>
      <c r="D60" s="555"/>
      <c r="E60" s="168"/>
      <c r="F60" s="174" t="s">
        <v>390</v>
      </c>
      <c r="G60" s="337" t="s">
        <v>395</v>
      </c>
      <c r="H60" s="175">
        <v>3335663057.1499996</v>
      </c>
      <c r="I60" s="175">
        <v>0</v>
      </c>
      <c r="J60" s="176"/>
    </row>
    <row r="61" spans="1:10" ht="15" x14ac:dyDescent="0.2">
      <c r="A61" s="172"/>
      <c r="B61" s="173"/>
      <c r="C61" s="555" t="s">
        <v>148</v>
      </c>
      <c r="D61" s="555"/>
      <c r="E61" s="168"/>
      <c r="F61" s="174" t="s">
        <v>390</v>
      </c>
      <c r="G61" s="337" t="s">
        <v>396</v>
      </c>
      <c r="H61" s="175">
        <v>1288312697.5</v>
      </c>
      <c r="I61" s="175">
        <v>1293799799.3399999</v>
      </c>
      <c r="J61" s="176"/>
    </row>
    <row r="62" spans="1:10" ht="15" x14ac:dyDescent="0.2">
      <c r="A62" s="172"/>
      <c r="B62" s="173"/>
      <c r="C62" s="555" t="s">
        <v>148</v>
      </c>
      <c r="D62" s="555"/>
      <c r="E62" s="168"/>
      <c r="F62" s="174" t="s">
        <v>390</v>
      </c>
      <c r="G62" s="337" t="s">
        <v>397</v>
      </c>
      <c r="H62" s="175">
        <v>6375443430.5600004</v>
      </c>
      <c r="I62" s="175">
        <v>6402291687.9499998</v>
      </c>
      <c r="J62" s="176"/>
    </row>
    <row r="63" spans="1:10" ht="15" x14ac:dyDescent="0.2">
      <c r="A63" s="172"/>
      <c r="B63" s="173"/>
      <c r="C63" s="555" t="s">
        <v>148</v>
      </c>
      <c r="D63" s="555"/>
      <c r="E63" s="168"/>
      <c r="F63" s="174" t="s">
        <v>390</v>
      </c>
      <c r="G63" s="337" t="s">
        <v>398</v>
      </c>
      <c r="H63" s="175">
        <v>1061538880.1199999</v>
      </c>
      <c r="I63" s="175">
        <v>0</v>
      </c>
      <c r="J63" s="176"/>
    </row>
    <row r="64" spans="1:10" ht="15" x14ac:dyDescent="0.2">
      <c r="A64" s="172"/>
      <c r="B64" s="173"/>
      <c r="C64" s="555" t="s">
        <v>148</v>
      </c>
      <c r="D64" s="555"/>
      <c r="E64" s="168"/>
      <c r="F64" s="174" t="s">
        <v>390</v>
      </c>
      <c r="G64" s="337" t="s">
        <v>399</v>
      </c>
      <c r="H64" s="175">
        <v>1440814838.1900001</v>
      </c>
      <c r="I64" s="175">
        <v>0</v>
      </c>
      <c r="J64" s="176"/>
    </row>
    <row r="65" spans="1:10" ht="15" x14ac:dyDescent="0.2">
      <c r="A65" s="172"/>
      <c r="B65" s="173"/>
      <c r="C65" s="555" t="s">
        <v>148</v>
      </c>
      <c r="D65" s="555"/>
      <c r="E65" s="168"/>
      <c r="F65" s="174" t="s">
        <v>390</v>
      </c>
      <c r="G65" s="337" t="s">
        <v>400</v>
      </c>
      <c r="H65" s="175">
        <v>452379377.54999995</v>
      </c>
      <c r="I65" s="175">
        <v>3983760666.46</v>
      </c>
      <c r="J65" s="176"/>
    </row>
    <row r="66" spans="1:10" ht="15" x14ac:dyDescent="0.2">
      <c r="A66" s="172"/>
      <c r="B66" s="173"/>
      <c r="C66" s="555" t="s">
        <v>148</v>
      </c>
      <c r="D66" s="555"/>
      <c r="E66" s="168"/>
      <c r="F66" s="174" t="s">
        <v>390</v>
      </c>
      <c r="G66" s="337" t="s">
        <v>401</v>
      </c>
      <c r="H66" s="175">
        <v>4943139426.1399994</v>
      </c>
      <c r="I66" s="175">
        <v>8333891388.4300003</v>
      </c>
      <c r="J66" s="176"/>
    </row>
    <row r="67" spans="1:10" ht="15" x14ac:dyDescent="0.2">
      <c r="A67" s="172"/>
      <c r="B67" s="173"/>
      <c r="C67" s="555" t="s">
        <v>148</v>
      </c>
      <c r="D67" s="555"/>
      <c r="E67" s="168"/>
      <c r="F67" s="174" t="s">
        <v>390</v>
      </c>
      <c r="G67" s="337" t="s">
        <v>402</v>
      </c>
      <c r="H67" s="175">
        <v>2048450522.48</v>
      </c>
      <c r="I67" s="175">
        <v>2057076866.2</v>
      </c>
      <c r="J67" s="176"/>
    </row>
    <row r="68" spans="1:10" ht="15" x14ac:dyDescent="0.2">
      <c r="A68" s="172"/>
      <c r="B68" s="173"/>
      <c r="C68" s="555" t="s">
        <v>148</v>
      </c>
      <c r="D68" s="555"/>
      <c r="E68" s="168"/>
      <c r="F68" s="174" t="s">
        <v>390</v>
      </c>
      <c r="G68" s="337" t="s">
        <v>403</v>
      </c>
      <c r="H68" s="175">
        <v>1409104160.04</v>
      </c>
      <c r="I68" s="175">
        <v>0</v>
      </c>
      <c r="J68" s="176"/>
    </row>
    <row r="69" spans="1:10" x14ac:dyDescent="0.2">
      <c r="A69" s="172"/>
      <c r="B69" s="153"/>
      <c r="C69" s="553" t="s">
        <v>149</v>
      </c>
      <c r="D69" s="553"/>
      <c r="E69" s="153"/>
      <c r="F69" s="189"/>
      <c r="G69" s="189"/>
      <c r="H69" s="175">
        <v>0</v>
      </c>
      <c r="I69" s="175">
        <v>0</v>
      </c>
      <c r="J69" s="176"/>
    </row>
    <row r="70" spans="1:10" x14ac:dyDescent="0.2">
      <c r="A70" s="172"/>
      <c r="B70" s="153"/>
      <c r="C70" s="553" t="s">
        <v>150</v>
      </c>
      <c r="D70" s="553"/>
      <c r="E70" s="153"/>
      <c r="F70" s="189"/>
      <c r="G70" s="189"/>
      <c r="H70" s="175">
        <v>0</v>
      </c>
      <c r="I70" s="175">
        <v>0</v>
      </c>
      <c r="J70" s="176"/>
    </row>
    <row r="71" spans="1:10" ht="9.9499999999999993" customHeight="1" x14ac:dyDescent="0.2">
      <c r="A71" s="172"/>
      <c r="B71" s="173"/>
      <c r="C71" s="173"/>
      <c r="D71" s="177"/>
      <c r="E71" s="168"/>
      <c r="F71" s="181"/>
      <c r="G71" s="181"/>
      <c r="H71" s="182"/>
      <c r="I71" s="182"/>
      <c r="J71" s="176"/>
    </row>
    <row r="72" spans="1:10" ht="15" x14ac:dyDescent="0.25">
      <c r="A72" s="167"/>
      <c r="B72" s="552" t="s">
        <v>151</v>
      </c>
      <c r="C72" s="552"/>
      <c r="D72" s="552"/>
      <c r="E72" s="168"/>
      <c r="F72" s="170"/>
      <c r="G72" s="170"/>
      <c r="H72" s="110">
        <v>0</v>
      </c>
      <c r="I72" s="110">
        <v>0</v>
      </c>
      <c r="J72" s="171"/>
    </row>
    <row r="73" spans="1:10" ht="15" x14ac:dyDescent="0.2">
      <c r="A73" s="172"/>
      <c r="B73" s="173"/>
      <c r="C73" s="553" t="s">
        <v>152</v>
      </c>
      <c r="D73" s="553"/>
      <c r="E73" s="168"/>
      <c r="F73" s="174"/>
      <c r="G73" s="174"/>
      <c r="H73" s="175">
        <v>0</v>
      </c>
      <c r="I73" s="175">
        <v>0</v>
      </c>
      <c r="J73" s="176"/>
    </row>
    <row r="74" spans="1:10" ht="15" x14ac:dyDescent="0.2">
      <c r="A74" s="172"/>
      <c r="B74" s="173"/>
      <c r="C74" s="553" t="s">
        <v>153</v>
      </c>
      <c r="D74" s="553"/>
      <c r="E74" s="168"/>
      <c r="F74" s="174"/>
      <c r="G74" s="174"/>
      <c r="H74" s="175">
        <v>0</v>
      </c>
      <c r="I74" s="175">
        <v>0</v>
      </c>
      <c r="J74" s="176"/>
    </row>
    <row r="75" spans="1:10" ht="15" x14ac:dyDescent="0.2">
      <c r="A75" s="172"/>
      <c r="B75" s="173"/>
      <c r="C75" s="553" t="s">
        <v>149</v>
      </c>
      <c r="D75" s="553"/>
      <c r="E75" s="168"/>
      <c r="F75" s="174"/>
      <c r="G75" s="174"/>
      <c r="H75" s="175">
        <v>0</v>
      </c>
      <c r="I75" s="175">
        <v>0</v>
      </c>
      <c r="J75" s="176"/>
    </row>
    <row r="76" spans="1:10" ht="15" x14ac:dyDescent="0.2">
      <c r="A76" s="172"/>
      <c r="B76" s="168"/>
      <c r="C76" s="553" t="s">
        <v>150</v>
      </c>
      <c r="D76" s="553"/>
      <c r="E76" s="168"/>
      <c r="F76" s="174"/>
      <c r="G76" s="174"/>
      <c r="H76" s="175">
        <v>0</v>
      </c>
      <c r="I76" s="175">
        <v>0</v>
      </c>
      <c r="J76" s="176"/>
    </row>
    <row r="77" spans="1:10" ht="9.9499999999999993" customHeight="1" x14ac:dyDescent="0.2">
      <c r="A77" s="172"/>
      <c r="B77" s="168"/>
      <c r="C77" s="168"/>
      <c r="D77" s="177"/>
      <c r="E77" s="168"/>
      <c r="F77" s="181"/>
      <c r="G77" s="181"/>
      <c r="H77" s="182"/>
      <c r="I77" s="182"/>
      <c r="J77" s="176"/>
    </row>
    <row r="78" spans="1:10" x14ac:dyDescent="0.2">
      <c r="A78" s="183"/>
      <c r="B78" s="554" t="s">
        <v>156</v>
      </c>
      <c r="C78" s="554"/>
      <c r="D78" s="554"/>
      <c r="E78" s="184"/>
      <c r="F78" s="190"/>
      <c r="G78" s="190"/>
      <c r="H78" s="186">
        <v>33615837444.199997</v>
      </c>
      <c r="I78" s="186">
        <v>37513829440.599998</v>
      </c>
      <c r="J78" s="187"/>
    </row>
    <row r="79" spans="1:10" ht="15" x14ac:dyDescent="0.2">
      <c r="A79" s="172"/>
      <c r="B79" s="173"/>
      <c r="C79" s="173"/>
      <c r="D79" s="177"/>
      <c r="E79" s="168"/>
      <c r="F79" s="181"/>
      <c r="G79" s="181"/>
      <c r="H79" s="182"/>
      <c r="I79" s="182"/>
      <c r="J79" s="176"/>
    </row>
    <row r="80" spans="1:10" ht="15" x14ac:dyDescent="0.2">
      <c r="A80" s="172"/>
      <c r="B80" s="552" t="s">
        <v>157</v>
      </c>
      <c r="C80" s="552"/>
      <c r="D80" s="552"/>
      <c r="E80" s="168"/>
      <c r="F80" s="174"/>
      <c r="G80" s="174"/>
      <c r="H80" s="191">
        <v>6769298245.9200001</v>
      </c>
      <c r="I80" s="191">
        <v>3183310646.6300001</v>
      </c>
      <c r="J80" s="176"/>
    </row>
    <row r="81" spans="1:11" ht="15" x14ac:dyDescent="0.2">
      <c r="A81" s="172"/>
      <c r="B81" s="331"/>
      <c r="C81" s="499" t="s">
        <v>8</v>
      </c>
      <c r="D81" s="499"/>
      <c r="E81" s="168"/>
      <c r="F81" s="174"/>
      <c r="G81" s="174"/>
      <c r="H81" s="37">
        <v>6748085777.3000002</v>
      </c>
      <c r="I81" s="37">
        <v>3161126527.0500002</v>
      </c>
      <c r="J81" s="176"/>
    </row>
    <row r="82" spans="1:11" ht="28.5" customHeight="1" x14ac:dyDescent="0.2">
      <c r="A82" s="172"/>
      <c r="B82" s="331"/>
      <c r="C82" s="502" t="s">
        <v>18</v>
      </c>
      <c r="D82" s="502"/>
      <c r="E82" s="168"/>
      <c r="F82" s="174"/>
      <c r="G82" s="174"/>
      <c r="H82" s="37">
        <v>21212468.620000001</v>
      </c>
      <c r="I82" s="37">
        <v>22184119.579999998</v>
      </c>
      <c r="J82" s="176"/>
    </row>
    <row r="83" spans="1:11" ht="15" x14ac:dyDescent="0.2">
      <c r="A83" s="172"/>
      <c r="B83" s="173"/>
      <c r="C83" s="173"/>
      <c r="D83" s="177"/>
      <c r="E83" s="168"/>
      <c r="F83" s="181"/>
      <c r="G83" s="181"/>
      <c r="H83" s="182"/>
      <c r="I83" s="182"/>
      <c r="J83" s="176"/>
    </row>
    <row r="84" spans="1:11" x14ac:dyDescent="0.2">
      <c r="A84" s="192"/>
      <c r="B84" s="556" t="s">
        <v>158</v>
      </c>
      <c r="C84" s="556"/>
      <c r="D84" s="556"/>
      <c r="E84" s="193"/>
      <c r="F84" s="194"/>
      <c r="G84" s="194"/>
      <c r="H84" s="195">
        <v>41037807728.82</v>
      </c>
      <c r="I84" s="195">
        <v>40697140087.229996</v>
      </c>
      <c r="J84" s="196"/>
      <c r="K84" s="472">
        <f>+I84-'Estado de Situacion Financiera'!I46</f>
        <v>0</v>
      </c>
    </row>
    <row r="85" spans="1:11" ht="6" customHeight="1" x14ac:dyDescent="0.2">
      <c r="B85" s="551"/>
      <c r="C85" s="551"/>
      <c r="D85" s="551"/>
      <c r="E85" s="551"/>
      <c r="F85" s="551"/>
      <c r="G85" s="551"/>
      <c r="H85" s="551"/>
      <c r="I85" s="551"/>
      <c r="J85" s="551"/>
    </row>
    <row r="86" spans="1:11" ht="6" customHeight="1" x14ac:dyDescent="0.2">
      <c r="B86" s="197"/>
      <c r="C86" s="197"/>
      <c r="D86" s="198"/>
      <c r="E86" s="199"/>
      <c r="F86" s="198"/>
      <c r="G86" s="199"/>
      <c r="H86" s="199"/>
      <c r="I86" s="415"/>
    </row>
    <row r="87" spans="1:11" s="151" customFormat="1" ht="15" customHeight="1" x14ac:dyDescent="0.2">
      <c r="A87" s="152"/>
      <c r="B87" s="553" t="s">
        <v>63</v>
      </c>
      <c r="C87" s="553"/>
      <c r="D87" s="553"/>
      <c r="E87" s="553"/>
      <c r="F87" s="553"/>
      <c r="G87" s="553"/>
      <c r="H87" s="553"/>
      <c r="I87" s="553"/>
      <c r="J87" s="553"/>
    </row>
    <row r="88" spans="1:11" s="151" customFormat="1" ht="28.5" customHeight="1" x14ac:dyDescent="0.2">
      <c r="A88" s="152"/>
      <c r="B88" s="177"/>
      <c r="C88" s="200"/>
      <c r="D88" s="201"/>
      <c r="E88" s="201"/>
      <c r="F88" s="152"/>
      <c r="G88" s="202"/>
      <c r="H88" s="203" t="s">
        <v>119</v>
      </c>
      <c r="I88" s="203" t="s">
        <v>119</v>
      </c>
      <c r="J88" s="201"/>
    </row>
    <row r="89" spans="1:11" s="151" customFormat="1" ht="25.5" customHeight="1" x14ac:dyDescent="0.2">
      <c r="A89" s="152"/>
      <c r="B89" s="177"/>
      <c r="C89" s="508"/>
      <c r="D89" s="508"/>
      <c r="E89" s="201"/>
      <c r="F89" s="152"/>
      <c r="G89" s="557"/>
      <c r="H89" s="507"/>
      <c r="I89" s="465"/>
      <c r="J89" s="201"/>
    </row>
    <row r="90" spans="1:11" s="151" customFormat="1" ht="14.1" customHeight="1" x14ac:dyDescent="0.2">
      <c r="A90" s="152"/>
      <c r="B90" s="182"/>
      <c r="C90" s="506" t="s">
        <v>389</v>
      </c>
      <c r="D90" s="506"/>
      <c r="E90" s="201"/>
      <c r="F90" s="201"/>
      <c r="G90" s="506" t="s">
        <v>471</v>
      </c>
      <c r="H90" s="506"/>
      <c r="I90" s="506"/>
      <c r="J90" s="506"/>
    </row>
    <row r="91" spans="1:11" s="151" customFormat="1" ht="14.1" customHeight="1" x14ac:dyDescent="0.2">
      <c r="A91" s="152"/>
      <c r="B91" s="204"/>
      <c r="C91" s="504" t="s">
        <v>388</v>
      </c>
      <c r="D91" s="504"/>
      <c r="E91" s="205"/>
      <c r="F91" s="205"/>
      <c r="G91" s="504" t="s">
        <v>472</v>
      </c>
      <c r="H91" s="504"/>
      <c r="I91" s="504"/>
      <c r="J91" s="504"/>
    </row>
    <row r="92" spans="1:11" x14ac:dyDescent="0.2">
      <c r="I92" s="466"/>
    </row>
  </sheetData>
  <sheetProtection selectLockedCells="1"/>
  <mergeCells count="73">
    <mergeCell ref="B21:D21"/>
    <mergeCell ref="B22:D22"/>
    <mergeCell ref="B20:J20"/>
    <mergeCell ref="C10:H10"/>
    <mergeCell ref="C11:H11"/>
    <mergeCell ref="C12:H12"/>
    <mergeCell ref="C13:H13"/>
    <mergeCell ref="B14:C14"/>
    <mergeCell ref="D14:I14"/>
    <mergeCell ref="B16:J16"/>
    <mergeCell ref="B17:J17"/>
    <mergeCell ref="B18:D18"/>
    <mergeCell ref="B19:J19"/>
    <mergeCell ref="C15:H15"/>
    <mergeCell ref="B23:D23"/>
    <mergeCell ref="C24:D24"/>
    <mergeCell ref="C38:D3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25:D25"/>
    <mergeCell ref="C26:D26"/>
    <mergeCell ref="C27:D27"/>
    <mergeCell ref="C28:D28"/>
    <mergeCell ref="C56:D56"/>
    <mergeCell ref="C57:D57"/>
    <mergeCell ref="C58:D58"/>
    <mergeCell ref="C59:D59"/>
    <mergeCell ref="B72:D72"/>
    <mergeCell ref="C69:D69"/>
    <mergeCell ref="C70:D70"/>
    <mergeCell ref="C60:D60"/>
    <mergeCell ref="C61:D61"/>
    <mergeCell ref="C62:D62"/>
    <mergeCell ref="C63:D63"/>
    <mergeCell ref="C64:D64"/>
    <mergeCell ref="B78:D78"/>
    <mergeCell ref="C73:D73"/>
    <mergeCell ref="C74:D74"/>
    <mergeCell ref="C75:D75"/>
    <mergeCell ref="C76:D76"/>
    <mergeCell ref="G91:J91"/>
    <mergeCell ref="C65:D65"/>
    <mergeCell ref="C66:D66"/>
    <mergeCell ref="C67:D67"/>
    <mergeCell ref="C68:D68"/>
    <mergeCell ref="C81:D81"/>
    <mergeCell ref="C91:D91"/>
    <mergeCell ref="B84:D84"/>
    <mergeCell ref="B85:J85"/>
    <mergeCell ref="B87:J87"/>
    <mergeCell ref="C89:D89"/>
    <mergeCell ref="G89:H89"/>
    <mergeCell ref="C90:D90"/>
    <mergeCell ref="B80:D80"/>
    <mergeCell ref="C82:D82"/>
    <mergeCell ref="G90:J90"/>
    <mergeCell ref="B53:D53"/>
    <mergeCell ref="B54:D54"/>
    <mergeCell ref="C55:D55"/>
    <mergeCell ref="B47:D47"/>
    <mergeCell ref="C39:D39"/>
    <mergeCell ref="B41:D41"/>
    <mergeCell ref="C42:D42"/>
    <mergeCell ref="C43:D43"/>
    <mergeCell ref="C44:D44"/>
    <mergeCell ref="C45:D45"/>
  </mergeCells>
  <printOptions verticalCentered="1"/>
  <pageMargins left="0.47244094488188981" right="0" top="0.35433070866141736" bottom="0.47244094488188981" header="0" footer="0"/>
  <pageSetup scale="75" fitToHeight="2" orientation="landscape" r:id="rId1"/>
  <rowBreaks count="1" manualBreakCount="1">
    <brk id="5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56"/>
  <sheetViews>
    <sheetView topLeftCell="A43" zoomScaleNormal="100" workbookViewId="0">
      <selection activeCell="A10" sqref="A10:J56"/>
    </sheetView>
  </sheetViews>
  <sheetFormatPr baseColWidth="10" defaultRowHeight="14.25" x14ac:dyDescent="0.2"/>
  <cols>
    <col min="1" max="1" width="4.85546875" style="150" customWidth="1"/>
    <col min="2" max="2" width="14.5703125" style="150" customWidth="1"/>
    <col min="3" max="3" width="18.85546875" style="150" customWidth="1"/>
    <col min="4" max="4" width="21.85546875" style="150" customWidth="1"/>
    <col min="5" max="5" width="3.42578125" style="150" customWidth="1"/>
    <col min="6" max="6" width="22.28515625" style="150" customWidth="1"/>
    <col min="7" max="7" width="29.7109375" style="150" customWidth="1"/>
    <col min="8" max="8" width="20.7109375" style="150" customWidth="1"/>
    <col min="9" max="9" width="20.85546875" style="150" customWidth="1"/>
    <col min="10" max="10" width="3.7109375" style="150" customWidth="1"/>
    <col min="11" max="16384" width="11.42578125" style="152"/>
  </cols>
  <sheetData>
    <row r="7" spans="1:17" s="151" customFormat="1" ht="6" customHeight="1" x14ac:dyDescent="0.2">
      <c r="A7" s="103"/>
      <c r="B7" s="148"/>
      <c r="C7" s="69"/>
      <c r="D7" s="149"/>
      <c r="E7" s="149"/>
      <c r="F7" s="149"/>
      <c r="G7" s="149"/>
      <c r="H7" s="149"/>
      <c r="I7" s="149"/>
      <c r="J7" s="149"/>
      <c r="K7" s="150"/>
      <c r="P7" s="152"/>
      <c r="Q7" s="152"/>
    </row>
    <row r="8" spans="1:17" ht="6" customHeight="1" x14ac:dyDescent="0.2">
      <c r="A8" s="152"/>
      <c r="B8" s="153"/>
      <c r="C8" s="152"/>
      <c r="D8" s="152"/>
      <c r="E8" s="152"/>
      <c r="F8" s="152"/>
      <c r="G8" s="152"/>
      <c r="H8" s="152"/>
      <c r="I8" s="152"/>
      <c r="J8" s="152"/>
    </row>
    <row r="9" spans="1:17" ht="6" customHeight="1" x14ac:dyDescent="0.2"/>
    <row r="10" spans="1:17" ht="14.1" customHeight="1" x14ac:dyDescent="0.25">
      <c r="B10" s="154"/>
      <c r="C10" s="560" t="s">
        <v>703</v>
      </c>
      <c r="D10" s="560"/>
      <c r="E10" s="560"/>
      <c r="F10" s="560"/>
      <c r="G10" s="560"/>
      <c r="H10" s="560"/>
      <c r="I10" s="154"/>
      <c r="J10" s="154"/>
    </row>
    <row r="11" spans="1:17" ht="14.1" customHeight="1" x14ac:dyDescent="0.25">
      <c r="B11" s="154"/>
      <c r="C11" s="560" t="s">
        <v>381</v>
      </c>
      <c r="D11" s="560"/>
      <c r="E11" s="560"/>
      <c r="F11" s="560"/>
      <c r="G11" s="560"/>
      <c r="H11" s="560"/>
      <c r="I11" s="154"/>
      <c r="J11" s="154"/>
    </row>
    <row r="12" spans="1:17" ht="14.1" customHeight="1" x14ac:dyDescent="0.25">
      <c r="B12" s="154"/>
      <c r="C12" s="560" t="s">
        <v>637</v>
      </c>
      <c r="D12" s="560"/>
      <c r="E12" s="560"/>
      <c r="F12" s="560"/>
      <c r="G12" s="560"/>
      <c r="H12" s="560"/>
      <c r="I12" s="154"/>
      <c r="J12" s="154"/>
    </row>
    <row r="13" spans="1:17" ht="14.1" customHeight="1" x14ac:dyDescent="0.25">
      <c r="B13" s="154"/>
      <c r="C13" s="560" t="s">
        <v>1</v>
      </c>
      <c r="D13" s="560"/>
      <c r="E13" s="560"/>
      <c r="F13" s="560"/>
      <c r="G13" s="560"/>
      <c r="H13" s="560"/>
      <c r="I13" s="154"/>
      <c r="J13" s="154"/>
    </row>
    <row r="14" spans="1:17" ht="6" customHeight="1" x14ac:dyDescent="0.25">
      <c r="A14" s="155"/>
      <c r="B14" s="561"/>
      <c r="C14" s="561"/>
      <c r="D14" s="562"/>
      <c r="E14" s="562"/>
      <c r="F14" s="562"/>
      <c r="G14" s="562"/>
      <c r="H14" s="562"/>
      <c r="I14" s="562"/>
      <c r="J14" s="251"/>
    </row>
    <row r="15" spans="1:17" ht="15" customHeight="1" x14ac:dyDescent="0.25">
      <c r="A15" s="155"/>
      <c r="B15" s="157"/>
      <c r="C15" s="560" t="s">
        <v>374</v>
      </c>
      <c r="D15" s="560"/>
      <c r="E15" s="560"/>
      <c r="F15" s="560"/>
      <c r="G15" s="560"/>
      <c r="H15" s="560"/>
      <c r="I15" s="206"/>
      <c r="J15" s="251"/>
    </row>
    <row r="16" spans="1:17" ht="5.0999999999999996" customHeight="1" x14ac:dyDescent="0.2">
      <c r="A16" s="158"/>
      <c r="B16" s="563"/>
      <c r="C16" s="563"/>
      <c r="D16" s="563"/>
      <c r="E16" s="563"/>
      <c r="F16" s="563"/>
      <c r="G16" s="563"/>
      <c r="H16" s="563"/>
      <c r="I16" s="563"/>
      <c r="J16" s="563"/>
    </row>
    <row r="17" spans="1:10" ht="3" customHeight="1" x14ac:dyDescent="0.2">
      <c r="A17" s="158"/>
      <c r="B17" s="568"/>
      <c r="C17" s="568"/>
      <c r="D17" s="568"/>
      <c r="E17" s="568"/>
      <c r="F17" s="568"/>
      <c r="G17" s="568"/>
      <c r="H17" s="568"/>
      <c r="I17" s="568"/>
      <c r="J17" s="568"/>
    </row>
    <row r="18" spans="1:10" ht="30" customHeight="1" x14ac:dyDescent="0.2">
      <c r="A18" s="159"/>
      <c r="B18" s="564" t="s">
        <v>376</v>
      </c>
      <c r="C18" s="564"/>
      <c r="D18" s="564"/>
      <c r="E18" s="160"/>
      <c r="F18" s="161" t="s">
        <v>141</v>
      </c>
      <c r="G18" s="161" t="s">
        <v>142</v>
      </c>
      <c r="H18" s="160" t="s">
        <v>143</v>
      </c>
      <c r="I18" s="160" t="s">
        <v>144</v>
      </c>
      <c r="J18" s="162"/>
    </row>
    <row r="19" spans="1:10" ht="3" customHeight="1" x14ac:dyDescent="0.2">
      <c r="A19" s="163"/>
      <c r="B19" s="569"/>
      <c r="C19" s="569"/>
      <c r="D19" s="569"/>
      <c r="E19" s="569"/>
      <c r="F19" s="569"/>
      <c r="G19" s="569"/>
      <c r="H19" s="569"/>
      <c r="I19" s="569"/>
      <c r="J19" s="570"/>
    </row>
    <row r="20" spans="1:10" ht="9.9499999999999993" customHeight="1" x14ac:dyDescent="0.2">
      <c r="A20" s="164"/>
      <c r="B20" s="558"/>
      <c r="C20" s="558"/>
      <c r="D20" s="558"/>
      <c r="E20" s="558"/>
      <c r="F20" s="558"/>
      <c r="G20" s="558"/>
      <c r="H20" s="558"/>
      <c r="I20" s="558"/>
      <c r="J20" s="559"/>
    </row>
    <row r="21" spans="1:10" ht="15" x14ac:dyDescent="0.2">
      <c r="A21" s="164"/>
      <c r="B21" s="551" t="s">
        <v>379</v>
      </c>
      <c r="C21" s="551"/>
      <c r="D21" s="551"/>
      <c r="E21" s="165"/>
      <c r="F21" s="165"/>
      <c r="G21" s="165"/>
      <c r="H21" s="165"/>
      <c r="I21" s="451"/>
      <c r="J21" s="166"/>
    </row>
    <row r="22" spans="1:10" ht="15" x14ac:dyDescent="0.2">
      <c r="A22" s="164"/>
      <c r="B22" s="329"/>
      <c r="C22" s="329"/>
      <c r="D22" s="329"/>
      <c r="E22" s="165"/>
      <c r="F22" s="165"/>
      <c r="G22" s="165"/>
      <c r="H22" s="165"/>
      <c r="I22" s="165"/>
      <c r="J22" s="166"/>
    </row>
    <row r="23" spans="1:10" ht="15" x14ac:dyDescent="0.25">
      <c r="A23" s="167"/>
      <c r="B23" s="552"/>
      <c r="C23" s="552"/>
      <c r="D23" s="552"/>
      <c r="E23" s="168"/>
      <c r="F23" s="168"/>
      <c r="G23" s="168"/>
      <c r="H23" s="168"/>
      <c r="I23" s="168"/>
      <c r="J23" s="169"/>
    </row>
    <row r="24" spans="1:10" ht="15" x14ac:dyDescent="0.25">
      <c r="A24" s="167"/>
      <c r="B24" s="566" t="s">
        <v>377</v>
      </c>
      <c r="C24" s="566"/>
      <c r="D24" s="566"/>
      <c r="E24" s="168"/>
      <c r="F24" s="170"/>
      <c r="G24" s="170"/>
      <c r="H24" s="110">
        <v>197122658.75999999</v>
      </c>
      <c r="I24" s="424">
        <v>102713524.74000001</v>
      </c>
      <c r="J24" s="171"/>
    </row>
    <row r="25" spans="1:10" ht="14.25" customHeight="1" x14ac:dyDescent="0.2">
      <c r="A25" s="172"/>
      <c r="B25" s="173"/>
      <c r="C25" s="330" t="s">
        <v>380</v>
      </c>
      <c r="D25" s="330"/>
      <c r="E25" s="168"/>
      <c r="F25" s="174" t="s">
        <v>390</v>
      </c>
      <c r="G25" s="174" t="s">
        <v>410</v>
      </c>
      <c r="H25" s="175">
        <v>32627042.010000002</v>
      </c>
      <c r="I25" s="175">
        <v>27671035.649999999</v>
      </c>
      <c r="J25" s="176"/>
    </row>
    <row r="26" spans="1:10" ht="14.25" customHeight="1" x14ac:dyDescent="0.2">
      <c r="A26" s="172"/>
      <c r="B26" s="173"/>
      <c r="C26" s="330" t="s">
        <v>380</v>
      </c>
      <c r="D26" s="330"/>
      <c r="E26" s="168"/>
      <c r="F26" s="174" t="s">
        <v>390</v>
      </c>
      <c r="G26" s="174" t="s">
        <v>410</v>
      </c>
      <c r="H26" s="175">
        <v>21325994.890000001</v>
      </c>
      <c r="I26" s="175">
        <v>17820350.68</v>
      </c>
      <c r="J26" s="176"/>
    </row>
    <row r="27" spans="1:10" ht="14.25" customHeight="1" x14ac:dyDescent="0.2">
      <c r="A27" s="172"/>
      <c r="B27" s="173"/>
      <c r="C27" s="330" t="s">
        <v>404</v>
      </c>
      <c r="D27" s="330"/>
      <c r="E27" s="168"/>
      <c r="F27" s="174" t="s">
        <v>390</v>
      </c>
      <c r="G27" s="174" t="s">
        <v>410</v>
      </c>
      <c r="H27" s="175">
        <v>2533637.66</v>
      </c>
      <c r="I27" s="175">
        <v>1970607.14</v>
      </c>
      <c r="J27" s="176"/>
    </row>
    <row r="28" spans="1:10" ht="14.25" customHeight="1" x14ac:dyDescent="0.2">
      <c r="A28" s="172"/>
      <c r="B28" s="173"/>
      <c r="C28" s="330" t="s">
        <v>404</v>
      </c>
      <c r="D28" s="330"/>
      <c r="E28" s="168"/>
      <c r="F28" s="174" t="s">
        <v>390</v>
      </c>
      <c r="G28" s="174" t="s">
        <v>410</v>
      </c>
      <c r="H28" s="175">
        <v>6710784.4400000004</v>
      </c>
      <c r="I28" s="175">
        <v>5622549.2000000002</v>
      </c>
      <c r="J28" s="176"/>
    </row>
    <row r="29" spans="1:10" ht="14.25" customHeight="1" x14ac:dyDescent="0.2">
      <c r="A29" s="172"/>
      <c r="B29" s="173"/>
      <c r="C29" s="330" t="s">
        <v>405</v>
      </c>
      <c r="D29" s="330"/>
      <c r="E29" s="168"/>
      <c r="F29" s="174" t="s">
        <v>390</v>
      </c>
      <c r="G29" s="174" t="s">
        <v>410</v>
      </c>
      <c r="H29" s="175">
        <v>8648116.5600000005</v>
      </c>
      <c r="I29" s="175">
        <v>6918493.2000000002</v>
      </c>
      <c r="J29" s="176"/>
    </row>
    <row r="30" spans="1:10" ht="14.25" customHeight="1" x14ac:dyDescent="0.2">
      <c r="A30" s="172"/>
      <c r="B30" s="173"/>
      <c r="C30" s="330" t="s">
        <v>406</v>
      </c>
      <c r="D30" s="330"/>
      <c r="E30" s="168"/>
      <c r="F30" s="174" t="s">
        <v>390</v>
      </c>
      <c r="G30" s="174" t="s">
        <v>410</v>
      </c>
      <c r="H30" s="175">
        <v>11613215.16</v>
      </c>
      <c r="I30" s="175">
        <v>9328648.1999999993</v>
      </c>
      <c r="J30" s="176"/>
    </row>
    <row r="31" spans="1:10" ht="14.25" customHeight="1" x14ac:dyDescent="0.2">
      <c r="A31" s="172"/>
      <c r="B31" s="173"/>
      <c r="C31" s="330" t="s">
        <v>407</v>
      </c>
      <c r="D31" s="330"/>
      <c r="E31" s="168"/>
      <c r="F31" s="174" t="s">
        <v>390</v>
      </c>
      <c r="G31" s="174" t="s">
        <v>410</v>
      </c>
      <c r="H31" s="175">
        <v>31451005.489999998</v>
      </c>
      <c r="I31" s="175">
        <v>0</v>
      </c>
      <c r="J31" s="176"/>
    </row>
    <row r="32" spans="1:10" ht="14.25" customHeight="1" x14ac:dyDescent="0.2">
      <c r="A32" s="172"/>
      <c r="B32" s="173"/>
      <c r="C32" s="330" t="s">
        <v>408</v>
      </c>
      <c r="D32" s="330"/>
      <c r="E32" s="168"/>
      <c r="F32" s="174" t="s">
        <v>390</v>
      </c>
      <c r="G32" s="174" t="s">
        <v>410</v>
      </c>
      <c r="H32" s="175">
        <v>40800027.43</v>
      </c>
      <c r="I32" s="175">
        <v>33381840.670000002</v>
      </c>
      <c r="J32" s="176"/>
    </row>
    <row r="33" spans="1:10" ht="14.25" customHeight="1" x14ac:dyDescent="0.2">
      <c r="A33" s="172"/>
      <c r="B33" s="173"/>
      <c r="C33" s="330" t="s">
        <v>409</v>
      </c>
      <c r="D33" s="330"/>
      <c r="E33" s="168"/>
      <c r="F33" s="174" t="s">
        <v>390</v>
      </c>
      <c r="G33" s="174" t="s">
        <v>410</v>
      </c>
      <c r="H33" s="175">
        <v>1799907.37</v>
      </c>
      <c r="I33" s="175">
        <v>0</v>
      </c>
      <c r="J33" s="176"/>
    </row>
    <row r="34" spans="1:10" ht="14.25" customHeight="1" x14ac:dyDescent="0.2">
      <c r="A34" s="172"/>
      <c r="B34" s="173"/>
      <c r="C34" s="330" t="s">
        <v>409</v>
      </c>
      <c r="D34" s="330"/>
      <c r="E34" s="168"/>
      <c r="F34" s="174" t="s">
        <v>390</v>
      </c>
      <c r="G34" s="174" t="s">
        <v>410</v>
      </c>
      <c r="H34" s="175">
        <v>39612927.75</v>
      </c>
      <c r="I34" s="175">
        <v>0</v>
      </c>
      <c r="J34" s="176"/>
    </row>
    <row r="35" spans="1:10" ht="14.25" customHeight="1" x14ac:dyDescent="0.2">
      <c r="A35" s="172"/>
      <c r="B35" s="173"/>
      <c r="C35" s="330"/>
      <c r="D35" s="330"/>
      <c r="E35" s="168"/>
      <c r="F35" s="174"/>
      <c r="G35" s="174"/>
      <c r="H35" s="175"/>
      <c r="I35" s="175"/>
      <c r="J35" s="176"/>
    </row>
    <row r="36" spans="1:10" ht="15.75" customHeight="1" x14ac:dyDescent="0.2">
      <c r="A36" s="172"/>
      <c r="B36" s="173"/>
      <c r="C36" s="173"/>
      <c r="D36" s="177"/>
      <c r="E36" s="168"/>
      <c r="F36" s="181"/>
      <c r="G36" s="181"/>
      <c r="H36" s="182"/>
      <c r="I36" s="175"/>
      <c r="J36" s="176"/>
    </row>
    <row r="37" spans="1:10" ht="15" x14ac:dyDescent="0.2">
      <c r="A37" s="172"/>
      <c r="B37" s="566" t="s">
        <v>411</v>
      </c>
      <c r="C37" s="566"/>
      <c r="D37" s="566"/>
      <c r="E37" s="168"/>
      <c r="F37" s="329"/>
      <c r="G37" s="174"/>
      <c r="H37" s="338">
        <v>50649263.939999998</v>
      </c>
      <c r="I37" s="338">
        <v>28560513.420000002</v>
      </c>
      <c r="J37" s="176"/>
    </row>
    <row r="38" spans="1:10" ht="15" x14ac:dyDescent="0.2">
      <c r="A38" s="172"/>
      <c r="B38" s="173"/>
      <c r="C38" s="330" t="s">
        <v>412</v>
      </c>
      <c r="D38" s="177"/>
      <c r="E38" s="168"/>
      <c r="F38" s="174" t="s">
        <v>390</v>
      </c>
      <c r="G38" s="174" t="s">
        <v>396</v>
      </c>
      <c r="H38" s="175">
        <v>18970694</v>
      </c>
      <c r="I38" s="175">
        <v>0</v>
      </c>
      <c r="J38" s="176"/>
    </row>
    <row r="39" spans="1:10" ht="15" x14ac:dyDescent="0.2">
      <c r="A39" s="172"/>
      <c r="B39" s="173"/>
      <c r="C39" s="330" t="s">
        <v>413</v>
      </c>
      <c r="D39" s="177"/>
      <c r="E39" s="168"/>
      <c r="F39" s="174" t="s">
        <v>390</v>
      </c>
      <c r="G39" s="174" t="s">
        <v>416</v>
      </c>
      <c r="H39" s="175">
        <v>1755200</v>
      </c>
      <c r="I39" s="175">
        <v>1256000</v>
      </c>
      <c r="J39" s="176"/>
    </row>
    <row r="40" spans="1:10" ht="15" x14ac:dyDescent="0.2">
      <c r="A40" s="172"/>
      <c r="B40" s="173"/>
      <c r="C40" s="330" t="s">
        <v>414</v>
      </c>
      <c r="D40" s="177"/>
      <c r="E40" s="168"/>
      <c r="F40" s="174" t="s">
        <v>390</v>
      </c>
      <c r="G40" s="174" t="s">
        <v>417</v>
      </c>
      <c r="H40" s="175">
        <v>12625494.939999999</v>
      </c>
      <c r="I40" s="175">
        <v>11601673.42</v>
      </c>
      <c r="J40" s="176"/>
    </row>
    <row r="41" spans="1:10" ht="15" x14ac:dyDescent="0.2">
      <c r="A41" s="172"/>
      <c r="B41" s="173"/>
      <c r="C41" s="330" t="s">
        <v>415</v>
      </c>
      <c r="D41" s="177"/>
      <c r="E41" s="168"/>
      <c r="F41" s="174" t="s">
        <v>390</v>
      </c>
      <c r="G41" s="174" t="s">
        <v>417</v>
      </c>
      <c r="H41" s="175">
        <v>17297875</v>
      </c>
      <c r="I41" s="175">
        <v>15702840</v>
      </c>
      <c r="J41" s="176"/>
    </row>
    <row r="42" spans="1:10" ht="15" x14ac:dyDescent="0.2">
      <c r="A42" s="172"/>
      <c r="B42" s="173"/>
      <c r="C42" s="330"/>
      <c r="D42" s="177"/>
      <c r="E42" s="168"/>
      <c r="F42" s="329"/>
      <c r="G42" s="329"/>
      <c r="H42" s="182"/>
      <c r="I42" s="175"/>
      <c r="J42" s="176"/>
    </row>
    <row r="43" spans="1:10" ht="15" x14ac:dyDescent="0.2">
      <c r="A43" s="172"/>
      <c r="B43" s="173"/>
      <c r="C43" s="173"/>
      <c r="D43" s="177"/>
      <c r="E43" s="168"/>
      <c r="F43" s="329"/>
      <c r="G43" s="329"/>
      <c r="H43" s="182"/>
      <c r="I43" s="175"/>
      <c r="J43" s="176"/>
    </row>
    <row r="44" spans="1:10" ht="15" x14ac:dyDescent="0.2">
      <c r="A44" s="172"/>
      <c r="B44" s="566" t="s">
        <v>418</v>
      </c>
      <c r="C44" s="566"/>
      <c r="D44" s="566"/>
      <c r="E44" s="168"/>
      <c r="F44" s="329"/>
      <c r="G44" s="329"/>
      <c r="H44" s="338">
        <v>596929451</v>
      </c>
      <c r="I44" s="426">
        <v>2827603907</v>
      </c>
      <c r="J44" s="176"/>
    </row>
    <row r="45" spans="1:10" ht="15" x14ac:dyDescent="0.2">
      <c r="A45" s="172"/>
      <c r="B45" s="330"/>
      <c r="C45" s="330" t="s">
        <v>419</v>
      </c>
      <c r="D45" s="330"/>
      <c r="E45" s="168"/>
      <c r="F45" s="174" t="s">
        <v>390</v>
      </c>
      <c r="G45" s="174" t="s">
        <v>410</v>
      </c>
      <c r="H45" s="175">
        <v>596929451</v>
      </c>
      <c r="I45" s="175">
        <v>596929451</v>
      </c>
      <c r="J45" s="176"/>
    </row>
    <row r="46" spans="1:10" ht="15" x14ac:dyDescent="0.2">
      <c r="A46" s="172"/>
      <c r="B46" s="420"/>
      <c r="C46" s="420" t="s">
        <v>475</v>
      </c>
      <c r="D46" s="420"/>
      <c r="E46" s="168"/>
      <c r="F46" s="174" t="s">
        <v>390</v>
      </c>
      <c r="G46" s="174" t="s">
        <v>410</v>
      </c>
      <c r="H46" s="175">
        <v>2230674456</v>
      </c>
      <c r="I46" s="175">
        <v>2230674456</v>
      </c>
      <c r="J46" s="176"/>
    </row>
    <row r="47" spans="1:10" ht="9.9499999999999993" customHeight="1" x14ac:dyDescent="0.2">
      <c r="A47" s="172"/>
      <c r="B47" s="173"/>
      <c r="C47" s="173"/>
      <c r="D47" s="177"/>
      <c r="E47" s="168"/>
      <c r="F47" s="329"/>
      <c r="G47" s="329"/>
      <c r="H47" s="182"/>
      <c r="I47" s="425"/>
      <c r="J47" s="176"/>
    </row>
    <row r="48" spans="1:10" ht="9.9499999999999993" customHeight="1" x14ac:dyDescent="0.2">
      <c r="A48" s="172"/>
      <c r="B48" s="173"/>
      <c r="C48" s="173"/>
      <c r="D48" s="177"/>
      <c r="E48" s="168"/>
      <c r="F48" s="329"/>
      <c r="G48" s="329"/>
      <c r="H48" s="182"/>
      <c r="I48" s="182"/>
      <c r="J48" s="176"/>
    </row>
    <row r="49" spans="1:10" ht="14.25" customHeight="1" x14ac:dyDescent="0.2">
      <c r="A49" s="192"/>
      <c r="B49" s="556"/>
      <c r="C49" s="556"/>
      <c r="D49" s="556"/>
      <c r="E49" s="193"/>
      <c r="F49" s="194"/>
      <c r="G49" s="194"/>
      <c r="H49" s="195"/>
      <c r="I49" s="195"/>
      <c r="J49" s="196"/>
    </row>
    <row r="50" spans="1:10" ht="6" customHeight="1" x14ac:dyDescent="0.2">
      <c r="B50" s="567"/>
      <c r="C50" s="567"/>
      <c r="D50" s="567"/>
      <c r="E50" s="567"/>
      <c r="F50" s="567"/>
      <c r="G50" s="567"/>
      <c r="H50" s="567"/>
      <c r="I50" s="567"/>
      <c r="J50" s="567"/>
    </row>
    <row r="51" spans="1:10" ht="6" customHeight="1" x14ac:dyDescent="0.2">
      <c r="B51" s="197"/>
      <c r="C51" s="197"/>
      <c r="D51" s="198"/>
      <c r="E51" s="199"/>
      <c r="F51" s="198"/>
      <c r="G51" s="199"/>
      <c r="H51" s="199"/>
      <c r="I51" s="199"/>
    </row>
    <row r="52" spans="1:10" s="151" customFormat="1" ht="15" customHeight="1" x14ac:dyDescent="0.2">
      <c r="A52" s="152"/>
      <c r="B52" s="553" t="s">
        <v>63</v>
      </c>
      <c r="C52" s="553"/>
      <c r="D52" s="553"/>
      <c r="E52" s="553"/>
      <c r="F52" s="553"/>
      <c r="G52" s="553"/>
      <c r="H52" s="553"/>
      <c r="I52" s="553"/>
      <c r="J52" s="553"/>
    </row>
    <row r="53" spans="1:10" s="151" customFormat="1" ht="28.5" customHeight="1" x14ac:dyDescent="0.2">
      <c r="A53" s="152"/>
      <c r="B53" s="177"/>
      <c r="C53" s="200"/>
      <c r="D53" s="201"/>
      <c r="E53" s="201"/>
      <c r="F53" s="152"/>
      <c r="G53" s="202"/>
      <c r="H53" s="203"/>
      <c r="I53" s="203"/>
      <c r="J53" s="201"/>
    </row>
    <row r="54" spans="1:10" s="151" customFormat="1" ht="25.5" customHeight="1" x14ac:dyDescent="0.2">
      <c r="A54" s="152"/>
      <c r="B54" s="177"/>
      <c r="C54" s="508"/>
      <c r="D54" s="508"/>
      <c r="E54" s="201"/>
      <c r="F54" s="152"/>
      <c r="G54" s="507"/>
      <c r="H54" s="507"/>
      <c r="I54" s="201"/>
      <c r="J54" s="201"/>
    </row>
    <row r="55" spans="1:10" s="151" customFormat="1" ht="14.1" customHeight="1" x14ac:dyDescent="0.2">
      <c r="A55" s="152"/>
      <c r="B55" s="182"/>
      <c r="C55" s="506" t="s">
        <v>389</v>
      </c>
      <c r="D55" s="506"/>
      <c r="E55" s="201"/>
      <c r="F55" s="201"/>
      <c r="G55" s="504" t="s">
        <v>471</v>
      </c>
      <c r="H55" s="504"/>
      <c r="I55" s="504"/>
      <c r="J55" s="504"/>
    </row>
    <row r="56" spans="1:10" s="151" customFormat="1" ht="14.1" customHeight="1" x14ac:dyDescent="0.2">
      <c r="A56" s="152"/>
      <c r="B56" s="204"/>
      <c r="C56" s="504" t="s">
        <v>388</v>
      </c>
      <c r="D56" s="504"/>
      <c r="E56" s="205"/>
      <c r="F56" s="205"/>
      <c r="G56" s="504" t="s">
        <v>472</v>
      </c>
      <c r="H56" s="504"/>
      <c r="I56" s="504"/>
      <c r="J56" s="504"/>
    </row>
  </sheetData>
  <sheetProtection selectLockedCells="1"/>
  <mergeCells count="28">
    <mergeCell ref="B20:J20"/>
    <mergeCell ref="B21:D21"/>
    <mergeCell ref="B23:D23"/>
    <mergeCell ref="B24:D24"/>
    <mergeCell ref="C10:H10"/>
    <mergeCell ref="C11:H11"/>
    <mergeCell ref="C12:H12"/>
    <mergeCell ref="C13:H13"/>
    <mergeCell ref="B14:C14"/>
    <mergeCell ref="D14:I14"/>
    <mergeCell ref="C15:H15"/>
    <mergeCell ref="B16:J16"/>
    <mergeCell ref="B17:J17"/>
    <mergeCell ref="B18:D18"/>
    <mergeCell ref="B19:J19"/>
    <mergeCell ref="I55:J55"/>
    <mergeCell ref="I56:J56"/>
    <mergeCell ref="B37:D37"/>
    <mergeCell ref="B44:D44"/>
    <mergeCell ref="C56:D56"/>
    <mergeCell ref="G56:H56"/>
    <mergeCell ref="B49:D49"/>
    <mergeCell ref="B50:J50"/>
    <mergeCell ref="B52:J52"/>
    <mergeCell ref="C54:D54"/>
    <mergeCell ref="G54:H54"/>
    <mergeCell ref="C55:D55"/>
    <mergeCell ref="G55:H55"/>
  </mergeCells>
  <printOptions verticalCentered="1"/>
  <pageMargins left="1.17" right="0" top="0.45" bottom="0.59055118110236227" header="0" footer="0"/>
  <pageSetup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K68"/>
  <sheetViews>
    <sheetView zoomScale="89" zoomScaleNormal="89" workbookViewId="0">
      <selection activeCell="A8" sqref="A8:J67"/>
    </sheetView>
  </sheetViews>
  <sheetFormatPr baseColWidth="10" defaultRowHeight="14.25" x14ac:dyDescent="0.2"/>
  <cols>
    <col min="1" max="1" width="17.7109375" style="3" customWidth="1"/>
    <col min="2" max="3" width="3.7109375" style="252" customWidth="1"/>
    <col min="4" max="4" width="50.42578125" style="252" customWidth="1"/>
    <col min="5" max="10" width="21" style="252" customWidth="1"/>
    <col min="11" max="11" width="2" style="3" customWidth="1"/>
    <col min="12" max="16384" width="11.42578125" style="252"/>
  </cols>
  <sheetData>
    <row r="7" spans="1:10" s="3" customFormat="1" x14ac:dyDescent="0.2"/>
    <row r="8" spans="1:10" ht="15" x14ac:dyDescent="0.25">
      <c r="B8" s="571" t="s">
        <v>705</v>
      </c>
      <c r="C8" s="572"/>
      <c r="D8" s="572"/>
      <c r="E8" s="572"/>
      <c r="F8" s="572"/>
      <c r="G8" s="572"/>
      <c r="H8" s="572"/>
      <c r="I8" s="572"/>
      <c r="J8" s="573"/>
    </row>
    <row r="9" spans="1:10" ht="15" x14ac:dyDescent="0.25">
      <c r="B9" s="574" t="s">
        <v>375</v>
      </c>
      <c r="C9" s="575"/>
      <c r="D9" s="575"/>
      <c r="E9" s="575"/>
      <c r="F9" s="575"/>
      <c r="G9" s="575"/>
      <c r="H9" s="575"/>
      <c r="I9" s="575"/>
      <c r="J9" s="576"/>
    </row>
    <row r="10" spans="1:10" ht="15" x14ac:dyDescent="0.25">
      <c r="B10" s="574" t="s">
        <v>190</v>
      </c>
      <c r="C10" s="575"/>
      <c r="D10" s="575"/>
      <c r="E10" s="575"/>
      <c r="F10" s="575"/>
      <c r="G10" s="575"/>
      <c r="H10" s="575"/>
      <c r="I10" s="575"/>
      <c r="J10" s="576"/>
    </row>
    <row r="11" spans="1:10" ht="15" x14ac:dyDescent="0.25">
      <c r="B11" s="577" t="s">
        <v>637</v>
      </c>
      <c r="C11" s="578"/>
      <c r="D11" s="578"/>
      <c r="E11" s="578"/>
      <c r="F11" s="578"/>
      <c r="G11" s="578"/>
      <c r="H11" s="578"/>
      <c r="I11" s="578"/>
      <c r="J11" s="579"/>
    </row>
    <row r="12" spans="1:10" s="3" customFormat="1" ht="15" x14ac:dyDescent="0.25">
      <c r="A12" s="253"/>
      <c r="B12" s="253"/>
      <c r="C12" s="253"/>
      <c r="D12" s="253"/>
      <c r="F12" s="254"/>
      <c r="G12" s="254"/>
      <c r="H12" s="254"/>
      <c r="I12" s="254"/>
      <c r="J12" s="254"/>
    </row>
    <row r="13" spans="1:10" ht="12" customHeight="1" x14ac:dyDescent="0.25">
      <c r="A13" s="255"/>
      <c r="B13" s="580" t="s">
        <v>191</v>
      </c>
      <c r="C13" s="580"/>
      <c r="D13" s="580"/>
      <c r="E13" s="580" t="s">
        <v>192</v>
      </c>
      <c r="F13" s="580"/>
      <c r="G13" s="580"/>
      <c r="H13" s="580"/>
      <c r="I13" s="580"/>
      <c r="J13" s="581" t="s">
        <v>193</v>
      </c>
    </row>
    <row r="14" spans="1:10" ht="30" x14ac:dyDescent="0.25">
      <c r="A14" s="253"/>
      <c r="B14" s="580"/>
      <c r="C14" s="580"/>
      <c r="D14" s="580"/>
      <c r="E14" s="256" t="s">
        <v>194</v>
      </c>
      <c r="F14" s="257" t="s">
        <v>195</v>
      </c>
      <c r="G14" s="256" t="s">
        <v>196</v>
      </c>
      <c r="H14" s="256" t="s">
        <v>197</v>
      </c>
      <c r="I14" s="256" t="s">
        <v>198</v>
      </c>
      <c r="J14" s="581"/>
    </row>
    <row r="15" spans="1:10" ht="12" customHeight="1" x14ac:dyDescent="0.25">
      <c r="A15" s="253"/>
      <c r="B15" s="580"/>
      <c r="C15" s="580"/>
      <c r="D15" s="580"/>
      <c r="E15" s="256" t="s">
        <v>199</v>
      </c>
      <c r="F15" s="256" t="s">
        <v>200</v>
      </c>
      <c r="G15" s="256" t="s">
        <v>201</v>
      </c>
      <c r="H15" s="256" t="s">
        <v>202</v>
      </c>
      <c r="I15" s="256" t="s">
        <v>203</v>
      </c>
      <c r="J15" s="256" t="s">
        <v>216</v>
      </c>
    </row>
    <row r="16" spans="1:10" x14ac:dyDescent="0.2">
      <c r="A16" s="258"/>
      <c r="B16" s="259"/>
      <c r="C16" s="260"/>
      <c r="D16" s="261"/>
      <c r="E16" s="262"/>
      <c r="F16" s="175"/>
      <c r="G16" s="340"/>
      <c r="H16" s="175"/>
      <c r="I16" s="340"/>
      <c r="J16" s="340"/>
    </row>
    <row r="17" spans="1:10" x14ac:dyDescent="0.2">
      <c r="A17" s="258"/>
      <c r="B17" s="582" t="s">
        <v>70</v>
      </c>
      <c r="C17" s="583"/>
      <c r="D17" s="584"/>
      <c r="E17" s="342">
        <v>3562829000</v>
      </c>
      <c r="F17" s="346">
        <v>35946692.150000095</v>
      </c>
      <c r="G17" s="342">
        <v>3598775692.1500001</v>
      </c>
      <c r="H17" s="346">
        <v>3598775692.1500001</v>
      </c>
      <c r="I17" s="342">
        <v>3598775692.1500001</v>
      </c>
      <c r="J17" s="342">
        <v>35946692.150000095</v>
      </c>
    </row>
    <row r="18" spans="1:10" x14ac:dyDescent="0.2">
      <c r="A18" s="258"/>
      <c r="B18" s="582" t="s">
        <v>182</v>
      </c>
      <c r="C18" s="583"/>
      <c r="D18" s="584"/>
      <c r="E18" s="342">
        <v>0</v>
      </c>
      <c r="F18" s="346">
        <v>0</v>
      </c>
      <c r="G18" s="342">
        <v>0</v>
      </c>
      <c r="H18" s="346">
        <v>0</v>
      </c>
      <c r="I18" s="342">
        <v>0</v>
      </c>
      <c r="J18" s="342">
        <v>0</v>
      </c>
    </row>
    <row r="19" spans="1:10" x14ac:dyDescent="0.2">
      <c r="A19" s="258"/>
      <c r="B19" s="582" t="s">
        <v>74</v>
      </c>
      <c r="C19" s="583"/>
      <c r="D19" s="584"/>
      <c r="E19" s="342">
        <v>316489000</v>
      </c>
      <c r="F19" s="346">
        <v>71630069.430000007</v>
      </c>
      <c r="G19" s="342">
        <v>388119069.43000001</v>
      </c>
      <c r="H19" s="346">
        <v>388119069.43000001</v>
      </c>
      <c r="I19" s="342">
        <v>388119069.43000001</v>
      </c>
      <c r="J19" s="342">
        <v>71630069.430000007</v>
      </c>
    </row>
    <row r="20" spans="1:10" x14ac:dyDescent="0.2">
      <c r="A20" s="258"/>
      <c r="B20" s="582" t="s">
        <v>76</v>
      </c>
      <c r="C20" s="583"/>
      <c r="D20" s="584"/>
      <c r="E20" s="342">
        <v>1592366000</v>
      </c>
      <c r="F20" s="346">
        <v>240294424.53999996</v>
      </c>
      <c r="G20" s="342">
        <v>1832660424.54</v>
      </c>
      <c r="H20" s="346">
        <v>1832660424.54</v>
      </c>
      <c r="I20" s="342">
        <v>1832660424.54</v>
      </c>
      <c r="J20" s="342">
        <v>240294424.53999996</v>
      </c>
    </row>
    <row r="21" spans="1:10" x14ac:dyDescent="0.2">
      <c r="A21" s="258"/>
      <c r="B21" s="582" t="s">
        <v>204</v>
      </c>
      <c r="C21" s="583"/>
      <c r="D21" s="584"/>
      <c r="E21" s="342">
        <v>51703000</v>
      </c>
      <c r="F21" s="342">
        <v>0</v>
      </c>
      <c r="G21" s="342">
        <v>51703000</v>
      </c>
      <c r="H21" s="346">
        <v>48332793.539999999</v>
      </c>
      <c r="I21" s="342">
        <v>48332793.539999999</v>
      </c>
      <c r="J21" s="342">
        <v>-3370206.4600000009</v>
      </c>
    </row>
    <row r="22" spans="1:10" x14ac:dyDescent="0.2">
      <c r="A22" s="258"/>
      <c r="B22" s="263"/>
      <c r="C22" s="583" t="s">
        <v>205</v>
      </c>
      <c r="D22" s="584"/>
      <c r="E22" s="342">
        <v>51703000</v>
      </c>
      <c r="F22" s="346">
        <v>0</v>
      </c>
      <c r="G22" s="342">
        <v>51703000</v>
      </c>
      <c r="H22" s="346">
        <v>48332793.539999999</v>
      </c>
      <c r="I22" s="342">
        <v>48332793.539999999</v>
      </c>
      <c r="J22" s="342">
        <v>-3370206.4600000009</v>
      </c>
    </row>
    <row r="23" spans="1:10" x14ac:dyDescent="0.2">
      <c r="A23" s="258"/>
      <c r="B23" s="263"/>
      <c r="C23" s="583" t="s">
        <v>206</v>
      </c>
      <c r="D23" s="584"/>
      <c r="E23" s="342">
        <v>0</v>
      </c>
      <c r="F23" s="346">
        <v>0</v>
      </c>
      <c r="G23" s="342">
        <v>0</v>
      </c>
      <c r="H23" s="346">
        <v>0</v>
      </c>
      <c r="I23" s="342">
        <v>0</v>
      </c>
      <c r="J23" s="342">
        <v>0</v>
      </c>
    </row>
    <row r="24" spans="1:10" x14ac:dyDescent="0.2">
      <c r="A24" s="258"/>
      <c r="B24" s="582" t="s">
        <v>207</v>
      </c>
      <c r="C24" s="583"/>
      <c r="D24" s="584"/>
      <c r="E24" s="342">
        <v>271291000</v>
      </c>
      <c r="F24" s="342">
        <v>234274380.88</v>
      </c>
      <c r="G24" s="342">
        <v>505565380.88</v>
      </c>
      <c r="H24" s="346">
        <v>505565380.88</v>
      </c>
      <c r="I24" s="342">
        <v>505565380.88</v>
      </c>
      <c r="J24" s="342">
        <v>234274380.88</v>
      </c>
    </row>
    <row r="25" spans="1:10" x14ac:dyDescent="0.2">
      <c r="A25" s="258"/>
      <c r="B25" s="263"/>
      <c r="C25" s="583" t="s">
        <v>205</v>
      </c>
      <c r="D25" s="584"/>
      <c r="E25" s="342">
        <v>271291000</v>
      </c>
      <c r="F25" s="346">
        <v>234274380.88</v>
      </c>
      <c r="G25" s="342">
        <v>505565380.88</v>
      </c>
      <c r="H25" s="346">
        <v>505565380.88</v>
      </c>
      <c r="I25" s="342">
        <v>505565380.88</v>
      </c>
      <c r="J25" s="342">
        <v>234274380.88</v>
      </c>
    </row>
    <row r="26" spans="1:10" x14ac:dyDescent="0.2">
      <c r="A26" s="258"/>
      <c r="B26" s="263"/>
      <c r="C26" s="583" t="s">
        <v>206</v>
      </c>
      <c r="D26" s="584"/>
      <c r="E26" s="342">
        <v>0</v>
      </c>
      <c r="F26" s="346">
        <v>0</v>
      </c>
      <c r="G26" s="342">
        <v>0</v>
      </c>
      <c r="H26" s="346">
        <v>0</v>
      </c>
      <c r="I26" s="342">
        <v>0</v>
      </c>
      <c r="J26" s="342">
        <v>0</v>
      </c>
    </row>
    <row r="27" spans="1:10" x14ac:dyDescent="0.2">
      <c r="A27" s="258"/>
      <c r="B27" s="582" t="s">
        <v>208</v>
      </c>
      <c r="C27" s="583"/>
      <c r="D27" s="584"/>
      <c r="E27" s="342">
        <v>0</v>
      </c>
      <c r="F27" s="346">
        <v>0</v>
      </c>
      <c r="G27" s="342">
        <v>0</v>
      </c>
      <c r="H27" s="346">
        <v>0</v>
      </c>
      <c r="I27" s="342">
        <v>0</v>
      </c>
      <c r="J27" s="342">
        <v>0</v>
      </c>
    </row>
    <row r="28" spans="1:10" x14ac:dyDescent="0.2">
      <c r="A28" s="258"/>
      <c r="B28" s="582" t="s">
        <v>87</v>
      </c>
      <c r="C28" s="583"/>
      <c r="D28" s="584"/>
      <c r="E28" s="342">
        <v>36011964000</v>
      </c>
      <c r="F28" s="476">
        <v>1662946980</v>
      </c>
      <c r="G28" s="342">
        <v>37674910980</v>
      </c>
      <c r="H28" s="346">
        <v>34607496687.299995</v>
      </c>
      <c r="I28" s="342">
        <v>34607496687.299995</v>
      </c>
      <c r="J28" s="342">
        <v>-1404467312.7000046</v>
      </c>
    </row>
    <row r="29" spans="1:10" ht="15" x14ac:dyDescent="0.25">
      <c r="A29" s="264"/>
      <c r="B29" s="582" t="s">
        <v>209</v>
      </c>
      <c r="C29" s="583"/>
      <c r="D29" s="584"/>
      <c r="E29" s="342">
        <v>0</v>
      </c>
      <c r="F29" s="346">
        <v>0</v>
      </c>
      <c r="G29" s="342">
        <v>0</v>
      </c>
      <c r="H29" s="346">
        <v>0</v>
      </c>
      <c r="I29" s="342">
        <v>0</v>
      </c>
      <c r="J29" s="342">
        <v>0</v>
      </c>
    </row>
    <row r="30" spans="1:10" x14ac:dyDescent="0.2">
      <c r="A30" s="258"/>
      <c r="B30" s="582" t="s">
        <v>210</v>
      </c>
      <c r="C30" s="583"/>
      <c r="D30" s="584"/>
      <c r="E30" s="342">
        <v>0</v>
      </c>
      <c r="F30" s="346">
        <v>3394500000</v>
      </c>
      <c r="G30" s="342">
        <v>3394500000</v>
      </c>
      <c r="H30" s="346">
        <v>3394500000</v>
      </c>
      <c r="I30" s="342">
        <v>3394500000</v>
      </c>
      <c r="J30" s="342">
        <v>3394500000</v>
      </c>
    </row>
    <row r="31" spans="1:10" x14ac:dyDescent="0.2">
      <c r="A31" s="258"/>
      <c r="B31" s="265"/>
      <c r="C31" s="266"/>
      <c r="D31" s="267"/>
      <c r="E31" s="268"/>
      <c r="F31" s="339"/>
      <c r="G31" s="268"/>
      <c r="H31" s="339"/>
      <c r="I31" s="268"/>
      <c r="J31" s="268"/>
    </row>
    <row r="32" spans="1:10" ht="24.75" customHeight="1" x14ac:dyDescent="0.25">
      <c r="A32" s="253"/>
      <c r="B32" s="269"/>
      <c r="C32" s="270"/>
      <c r="D32" s="271" t="s">
        <v>211</v>
      </c>
      <c r="E32" s="473">
        <v>41806642000</v>
      </c>
      <c r="F32" s="473">
        <v>5639592547</v>
      </c>
      <c r="G32" s="473">
        <v>47446234547</v>
      </c>
      <c r="H32" s="473">
        <v>44375450047.839996</v>
      </c>
      <c r="I32" s="473">
        <v>44375450047.839996</v>
      </c>
      <c r="J32" s="585">
        <v>2568808047.8399954</v>
      </c>
    </row>
    <row r="33" spans="1:10" ht="13.5" customHeight="1" x14ac:dyDescent="0.2">
      <c r="A33" s="258"/>
      <c r="B33" s="272"/>
      <c r="C33" s="272"/>
      <c r="D33" s="272"/>
      <c r="E33" s="272"/>
      <c r="F33" s="272"/>
      <c r="G33" s="272"/>
      <c r="H33" s="587" t="s">
        <v>466</v>
      </c>
      <c r="I33" s="588"/>
      <c r="J33" s="586"/>
    </row>
    <row r="34" spans="1:10" ht="12" customHeight="1" x14ac:dyDescent="0.25">
      <c r="A34" s="253"/>
      <c r="B34" s="253"/>
      <c r="C34" s="253"/>
      <c r="D34" s="253"/>
      <c r="E34" s="254"/>
      <c r="F34" s="254"/>
      <c r="G34" s="412"/>
      <c r="H34" s="254"/>
      <c r="I34" s="254"/>
      <c r="J34" s="254"/>
    </row>
    <row r="35" spans="1:10" ht="12" customHeight="1" x14ac:dyDescent="0.25">
      <c r="A35" s="253"/>
      <c r="B35" s="581" t="s">
        <v>212</v>
      </c>
      <c r="C35" s="581"/>
      <c r="D35" s="581"/>
      <c r="E35" s="580" t="s">
        <v>192</v>
      </c>
      <c r="F35" s="580"/>
      <c r="G35" s="580"/>
      <c r="H35" s="580"/>
      <c r="I35" s="580"/>
      <c r="J35" s="581" t="s">
        <v>193</v>
      </c>
    </row>
    <row r="36" spans="1:10" ht="30" x14ac:dyDescent="0.25">
      <c r="A36" s="253"/>
      <c r="B36" s="581"/>
      <c r="C36" s="581"/>
      <c r="D36" s="581"/>
      <c r="E36" s="256" t="s">
        <v>194</v>
      </c>
      <c r="F36" s="257" t="s">
        <v>195</v>
      </c>
      <c r="G36" s="256" t="s">
        <v>196</v>
      </c>
      <c r="H36" s="256" t="s">
        <v>197</v>
      </c>
      <c r="I36" s="256" t="s">
        <v>198</v>
      </c>
      <c r="J36" s="581"/>
    </row>
    <row r="37" spans="1:10" ht="12" customHeight="1" x14ac:dyDescent="0.25">
      <c r="A37" s="253"/>
      <c r="B37" s="581"/>
      <c r="C37" s="581"/>
      <c r="D37" s="581"/>
      <c r="E37" s="256" t="s">
        <v>199</v>
      </c>
      <c r="F37" s="256" t="s">
        <v>200</v>
      </c>
      <c r="G37" s="256" t="s">
        <v>201</v>
      </c>
      <c r="H37" s="256" t="s">
        <v>202</v>
      </c>
      <c r="I37" s="256" t="s">
        <v>203</v>
      </c>
      <c r="J37" s="256" t="s">
        <v>216</v>
      </c>
    </row>
    <row r="38" spans="1:10" x14ac:dyDescent="0.2">
      <c r="A38" s="258"/>
      <c r="B38" s="259"/>
      <c r="C38" s="260"/>
      <c r="D38" s="261"/>
      <c r="E38" s="262"/>
      <c r="F38" s="262"/>
      <c r="G38" s="262"/>
      <c r="H38" s="262"/>
      <c r="I38" s="262"/>
      <c r="J38" s="262"/>
    </row>
    <row r="39" spans="1:10" ht="15" x14ac:dyDescent="0.25">
      <c r="A39" s="258"/>
      <c r="B39" s="273" t="s">
        <v>213</v>
      </c>
      <c r="C39" s="274"/>
      <c r="D39" s="24"/>
      <c r="E39" s="341">
        <v>41806642000</v>
      </c>
      <c r="F39" s="341">
        <v>2245092547</v>
      </c>
      <c r="G39" s="341">
        <v>44051734547</v>
      </c>
      <c r="H39" s="341">
        <v>40980950047.839996</v>
      </c>
      <c r="I39" s="341">
        <v>40980950047.839996</v>
      </c>
      <c r="J39" s="341">
        <v>-825691952.1600045</v>
      </c>
    </row>
    <row r="40" spans="1:10" x14ac:dyDescent="0.2">
      <c r="A40" s="258"/>
      <c r="B40" s="263"/>
      <c r="C40" s="583" t="s">
        <v>70</v>
      </c>
      <c r="D40" s="584"/>
      <c r="E40" s="342">
        <v>3562829000</v>
      </c>
      <c r="F40" s="343">
        <v>35946692.150000095</v>
      </c>
      <c r="G40" s="343">
        <v>3598775692.1500001</v>
      </c>
      <c r="H40" s="343">
        <v>3598775692.1500001</v>
      </c>
      <c r="I40" s="343">
        <v>3598775692.1500001</v>
      </c>
      <c r="J40" s="343">
        <v>35946692.150000095</v>
      </c>
    </row>
    <row r="41" spans="1:10" x14ac:dyDescent="0.2">
      <c r="A41" s="258"/>
      <c r="B41" s="263"/>
      <c r="C41" s="583" t="s">
        <v>74</v>
      </c>
      <c r="D41" s="584"/>
      <c r="E41" s="342">
        <v>316489000</v>
      </c>
      <c r="F41" s="343">
        <v>71630069.430000007</v>
      </c>
      <c r="G41" s="343">
        <v>388119069.43000001</v>
      </c>
      <c r="H41" s="346">
        <v>388119069.43000001</v>
      </c>
      <c r="I41" s="342">
        <v>388119069.43000001</v>
      </c>
      <c r="J41" s="343">
        <v>71630069.430000007</v>
      </c>
    </row>
    <row r="42" spans="1:10" x14ac:dyDescent="0.2">
      <c r="A42" s="258"/>
      <c r="B42" s="263"/>
      <c r="C42" s="583" t="s">
        <v>76</v>
      </c>
      <c r="D42" s="584"/>
      <c r="E42" s="342">
        <v>1592366000</v>
      </c>
      <c r="F42" s="343">
        <v>240294424.53999996</v>
      </c>
      <c r="G42" s="343">
        <v>1832660424.54</v>
      </c>
      <c r="H42" s="346">
        <v>1832660424.54</v>
      </c>
      <c r="I42" s="342">
        <v>1832660424.54</v>
      </c>
      <c r="J42" s="343">
        <v>240294424.53999996</v>
      </c>
    </row>
    <row r="43" spans="1:10" x14ac:dyDescent="0.2">
      <c r="A43" s="258"/>
      <c r="B43" s="263"/>
      <c r="C43" s="583" t="s">
        <v>204</v>
      </c>
      <c r="D43" s="584"/>
      <c r="E43" s="342">
        <v>51703000</v>
      </c>
      <c r="F43" s="343">
        <v>0</v>
      </c>
      <c r="G43" s="343">
        <v>51703000</v>
      </c>
      <c r="H43" s="343">
        <v>48332793.539999999</v>
      </c>
      <c r="I43" s="343">
        <v>48332793.539999999</v>
      </c>
      <c r="J43" s="343">
        <v>-3370206.4600000009</v>
      </c>
    </row>
    <row r="44" spans="1:10" x14ac:dyDescent="0.2">
      <c r="A44" s="258"/>
      <c r="B44" s="263"/>
      <c r="C44" s="5"/>
      <c r="D44" s="275" t="s">
        <v>205</v>
      </c>
      <c r="E44" s="342">
        <v>51703000</v>
      </c>
      <c r="F44" s="343">
        <v>0</v>
      </c>
      <c r="G44" s="343">
        <v>51703000</v>
      </c>
      <c r="H44" s="343">
        <v>48332793.539999999</v>
      </c>
      <c r="I44" s="343">
        <v>48332793.539999999</v>
      </c>
      <c r="J44" s="343">
        <v>-3370206.4600000009</v>
      </c>
    </row>
    <row r="45" spans="1:10" x14ac:dyDescent="0.2">
      <c r="A45" s="258"/>
      <c r="B45" s="263"/>
      <c r="C45" s="5"/>
      <c r="D45" s="275" t="s">
        <v>206</v>
      </c>
      <c r="E45" s="342">
        <v>0</v>
      </c>
      <c r="F45" s="343">
        <v>0</v>
      </c>
      <c r="G45" s="343">
        <v>0</v>
      </c>
      <c r="H45" s="343">
        <v>0</v>
      </c>
      <c r="I45" s="343">
        <v>0</v>
      </c>
      <c r="J45" s="343">
        <v>0</v>
      </c>
    </row>
    <row r="46" spans="1:10" x14ac:dyDescent="0.2">
      <c r="A46" s="258"/>
      <c r="B46" s="263"/>
      <c r="C46" s="583" t="s">
        <v>207</v>
      </c>
      <c r="D46" s="584"/>
      <c r="E46" s="342">
        <v>271291000</v>
      </c>
      <c r="F46" s="343">
        <v>234274380.88</v>
      </c>
      <c r="G46" s="343">
        <v>505565380.88</v>
      </c>
      <c r="H46" s="343">
        <v>505565380.88</v>
      </c>
      <c r="I46" s="343">
        <v>505565380.88</v>
      </c>
      <c r="J46" s="343">
        <v>234274380.88</v>
      </c>
    </row>
    <row r="47" spans="1:10" x14ac:dyDescent="0.2">
      <c r="A47" s="258"/>
      <c r="B47" s="263"/>
      <c r="C47" s="5"/>
      <c r="D47" s="275" t="s">
        <v>205</v>
      </c>
      <c r="E47" s="342">
        <v>271291000</v>
      </c>
      <c r="F47" s="343">
        <v>234274380.88</v>
      </c>
      <c r="G47" s="343">
        <v>505565380.88</v>
      </c>
      <c r="H47" s="343">
        <v>505565380.88</v>
      </c>
      <c r="I47" s="343">
        <v>505565380.88</v>
      </c>
      <c r="J47" s="343">
        <v>234274380.88</v>
      </c>
    </row>
    <row r="48" spans="1:10" x14ac:dyDescent="0.2">
      <c r="A48" s="258"/>
      <c r="B48" s="263"/>
      <c r="C48" s="5"/>
      <c r="D48" s="275" t="s">
        <v>206</v>
      </c>
      <c r="E48" s="342">
        <v>0</v>
      </c>
      <c r="F48" s="343">
        <v>0</v>
      </c>
      <c r="G48" s="343">
        <v>0</v>
      </c>
      <c r="H48" s="343">
        <v>0</v>
      </c>
      <c r="I48" s="343">
        <v>0</v>
      </c>
      <c r="J48" s="343">
        <v>0</v>
      </c>
    </row>
    <row r="49" spans="1:11" x14ac:dyDescent="0.2">
      <c r="A49" s="258"/>
      <c r="B49" s="263"/>
      <c r="C49" s="583" t="s">
        <v>87</v>
      </c>
      <c r="D49" s="584"/>
      <c r="E49" s="342">
        <v>36011964000</v>
      </c>
      <c r="F49" s="343">
        <v>1662946980</v>
      </c>
      <c r="G49" s="343">
        <v>37674910980</v>
      </c>
      <c r="H49" s="343">
        <v>34607496687.299995</v>
      </c>
      <c r="I49" s="343">
        <v>34607496687.299995</v>
      </c>
      <c r="J49" s="343">
        <v>-1404467312.7000046</v>
      </c>
    </row>
    <row r="50" spans="1:11" x14ac:dyDescent="0.2">
      <c r="A50" s="258"/>
      <c r="B50" s="263"/>
      <c r="C50" s="583" t="s">
        <v>209</v>
      </c>
      <c r="D50" s="584"/>
      <c r="E50" s="343">
        <v>0</v>
      </c>
      <c r="F50" s="343">
        <v>0</v>
      </c>
      <c r="G50" s="343">
        <v>0</v>
      </c>
      <c r="H50" s="343">
        <v>0</v>
      </c>
      <c r="I50" s="343">
        <v>0</v>
      </c>
      <c r="J50" s="343">
        <v>0</v>
      </c>
    </row>
    <row r="51" spans="1:11" x14ac:dyDescent="0.2">
      <c r="A51" s="258"/>
      <c r="B51" s="263"/>
      <c r="C51" s="5"/>
      <c r="D51" s="275"/>
      <c r="E51" s="343"/>
      <c r="F51" s="343"/>
      <c r="G51" s="344"/>
      <c r="H51" s="343"/>
      <c r="I51" s="343"/>
      <c r="J51" s="344"/>
    </row>
    <row r="52" spans="1:11" ht="15" x14ac:dyDescent="0.25">
      <c r="A52" s="258"/>
      <c r="B52" s="273" t="s">
        <v>214</v>
      </c>
      <c r="C52" s="274"/>
      <c r="D52" s="275"/>
      <c r="E52" s="341">
        <v>0</v>
      </c>
      <c r="F52" s="341">
        <v>0</v>
      </c>
      <c r="G52" s="341">
        <v>0</v>
      </c>
      <c r="H52" s="341">
        <v>0</v>
      </c>
      <c r="I52" s="341">
        <v>0</v>
      </c>
      <c r="J52" s="341">
        <v>0</v>
      </c>
    </row>
    <row r="53" spans="1:11" ht="15" x14ac:dyDescent="0.25">
      <c r="A53" s="258"/>
      <c r="B53" s="273"/>
      <c r="C53" s="583" t="s">
        <v>182</v>
      </c>
      <c r="D53" s="584"/>
      <c r="E53" s="343">
        <v>0</v>
      </c>
      <c r="F53" s="343">
        <v>0</v>
      </c>
      <c r="G53" s="343">
        <v>0</v>
      </c>
      <c r="H53" s="343">
        <v>0</v>
      </c>
      <c r="I53" s="343">
        <v>0</v>
      </c>
      <c r="J53" s="343">
        <v>0</v>
      </c>
    </row>
    <row r="54" spans="1:11" x14ac:dyDescent="0.2">
      <c r="A54" s="258"/>
      <c r="B54" s="263"/>
      <c r="C54" s="583" t="s">
        <v>208</v>
      </c>
      <c r="D54" s="584"/>
      <c r="E54" s="343">
        <v>0</v>
      </c>
      <c r="F54" s="343">
        <v>0</v>
      </c>
      <c r="G54" s="343">
        <v>0</v>
      </c>
      <c r="H54" s="343">
        <v>0</v>
      </c>
      <c r="I54" s="343">
        <v>0</v>
      </c>
      <c r="J54" s="343">
        <v>0</v>
      </c>
    </row>
    <row r="55" spans="1:11" x14ac:dyDescent="0.2">
      <c r="A55" s="258"/>
      <c r="B55" s="263"/>
      <c r="C55" s="583" t="s">
        <v>209</v>
      </c>
      <c r="D55" s="584"/>
      <c r="E55" s="343">
        <v>0</v>
      </c>
      <c r="F55" s="343">
        <v>0</v>
      </c>
      <c r="G55" s="343">
        <v>0</v>
      </c>
      <c r="H55" s="343">
        <v>0</v>
      </c>
      <c r="I55" s="343">
        <v>0</v>
      </c>
      <c r="J55" s="343">
        <v>0</v>
      </c>
    </row>
    <row r="56" spans="1:11" s="280" customFormat="1" ht="15" x14ac:dyDescent="0.25">
      <c r="A56" s="253"/>
      <c r="B56" s="276"/>
      <c r="C56" s="277"/>
      <c r="D56" s="278"/>
      <c r="E56" s="345"/>
      <c r="F56" s="345"/>
      <c r="G56" s="345"/>
      <c r="H56" s="345"/>
      <c r="I56" s="345"/>
      <c r="J56" s="345"/>
      <c r="K56" s="279"/>
    </row>
    <row r="57" spans="1:11" ht="15" x14ac:dyDescent="0.25">
      <c r="A57" s="258"/>
      <c r="B57" s="273" t="s">
        <v>215</v>
      </c>
      <c r="C57" s="281"/>
      <c r="D57" s="275"/>
      <c r="E57" s="341">
        <v>0</v>
      </c>
      <c r="F57" s="341">
        <v>3394500000</v>
      </c>
      <c r="G57" s="341">
        <v>3394500000</v>
      </c>
      <c r="H57" s="341">
        <v>3394500000</v>
      </c>
      <c r="I57" s="341">
        <v>3394500000</v>
      </c>
      <c r="J57" s="341">
        <v>3394500000</v>
      </c>
    </row>
    <row r="58" spans="1:11" x14ac:dyDescent="0.2">
      <c r="A58" s="258"/>
      <c r="B58" s="263"/>
      <c r="C58" s="583" t="s">
        <v>210</v>
      </c>
      <c r="D58" s="584"/>
      <c r="E58" s="343">
        <v>0</v>
      </c>
      <c r="F58" s="343">
        <v>3394500000</v>
      </c>
      <c r="G58" s="343">
        <v>3394500000</v>
      </c>
      <c r="H58" s="343">
        <v>3394500000</v>
      </c>
      <c r="I58" s="343">
        <v>3394500000</v>
      </c>
      <c r="J58" s="343">
        <v>3394500000</v>
      </c>
    </row>
    <row r="59" spans="1:11" x14ac:dyDescent="0.2">
      <c r="A59" s="258"/>
      <c r="B59" s="265"/>
      <c r="C59" s="266"/>
      <c r="D59" s="267"/>
      <c r="E59" s="268"/>
      <c r="F59" s="268"/>
      <c r="G59" s="268"/>
      <c r="H59" s="268"/>
      <c r="I59" s="268"/>
      <c r="J59" s="268"/>
    </row>
    <row r="60" spans="1:11" ht="15" x14ac:dyDescent="0.25">
      <c r="A60" s="253"/>
      <c r="B60" s="269"/>
      <c r="C60" s="270"/>
      <c r="D60" s="282" t="s">
        <v>211</v>
      </c>
      <c r="E60" s="473">
        <v>41806642000</v>
      </c>
      <c r="F60" s="473">
        <v>5639592547</v>
      </c>
      <c r="G60" s="473">
        <v>47446234547</v>
      </c>
      <c r="H60" s="473">
        <v>44375450047.839996</v>
      </c>
      <c r="I60" s="473">
        <v>44375450047.839996</v>
      </c>
      <c r="J60" s="590">
        <v>2568808047.8399954</v>
      </c>
    </row>
    <row r="61" spans="1:11" ht="15" x14ac:dyDescent="0.2">
      <c r="A61" s="258"/>
      <c r="B61" s="272"/>
      <c r="C61" s="272"/>
      <c r="D61" s="272"/>
      <c r="E61" s="272"/>
      <c r="F61" s="272"/>
      <c r="G61" s="272"/>
      <c r="H61" s="587" t="s">
        <v>466</v>
      </c>
      <c r="I61" s="588"/>
      <c r="J61" s="591"/>
    </row>
    <row r="62" spans="1:11" x14ac:dyDescent="0.2">
      <c r="A62" s="258"/>
      <c r="B62" s="589"/>
      <c r="C62" s="589"/>
      <c r="D62" s="589"/>
      <c r="E62" s="589"/>
      <c r="F62" s="589"/>
      <c r="G62" s="589"/>
      <c r="H62" s="589"/>
      <c r="I62" s="589"/>
      <c r="J62" s="589"/>
    </row>
    <row r="63" spans="1:11" ht="15" x14ac:dyDescent="0.25">
      <c r="B63" s="283" t="s">
        <v>634</v>
      </c>
      <c r="C63" s="283"/>
      <c r="D63" s="3"/>
      <c r="E63" s="3"/>
      <c r="F63" s="3"/>
      <c r="G63" s="3"/>
      <c r="H63" s="3"/>
      <c r="I63" s="3"/>
      <c r="J63" s="3"/>
    </row>
    <row r="64" spans="1:11" x14ac:dyDescent="0.2">
      <c r="B64" s="3"/>
      <c r="C64" s="3"/>
      <c r="D64" s="3"/>
      <c r="E64" s="3"/>
      <c r="F64" s="3"/>
      <c r="G64" s="3"/>
      <c r="H64" s="3"/>
      <c r="I64" s="3"/>
      <c r="J64" s="3"/>
    </row>
    <row r="65" spans="2:10" x14ac:dyDescent="0.2">
      <c r="B65" s="3"/>
      <c r="C65" s="3"/>
      <c r="D65" s="3"/>
      <c r="E65" s="3"/>
      <c r="F65" s="3"/>
      <c r="G65" s="3"/>
      <c r="H65" s="3"/>
      <c r="I65" s="3"/>
      <c r="J65" s="3"/>
    </row>
    <row r="68" spans="2:10" x14ac:dyDescent="0.2">
      <c r="H68" s="432"/>
    </row>
  </sheetData>
  <mergeCells count="40">
    <mergeCell ref="B62:J62"/>
    <mergeCell ref="C50:D50"/>
    <mergeCell ref="C53:D53"/>
    <mergeCell ref="C54:D54"/>
    <mergeCell ref="C55:D55"/>
    <mergeCell ref="C58:D58"/>
    <mergeCell ref="J60:J61"/>
    <mergeCell ref="H61:I61"/>
    <mergeCell ref="C49:D49"/>
    <mergeCell ref="B29:D29"/>
    <mergeCell ref="B30:D30"/>
    <mergeCell ref="J32:J33"/>
    <mergeCell ref="H33:I33"/>
    <mergeCell ref="B35:D37"/>
    <mergeCell ref="E35:I35"/>
    <mergeCell ref="J35:J36"/>
    <mergeCell ref="C40:D40"/>
    <mergeCell ref="C41:D41"/>
    <mergeCell ref="C42:D42"/>
    <mergeCell ref="C43:D43"/>
    <mergeCell ref="C46:D46"/>
    <mergeCell ref="B28:D28"/>
    <mergeCell ref="B17:D17"/>
    <mergeCell ref="B18:D18"/>
    <mergeCell ref="B19:D19"/>
    <mergeCell ref="B20:D20"/>
    <mergeCell ref="B21:D21"/>
    <mergeCell ref="C22:D22"/>
    <mergeCell ref="C23:D23"/>
    <mergeCell ref="B24:D24"/>
    <mergeCell ref="C25:D25"/>
    <mergeCell ref="C26:D26"/>
    <mergeCell ref="B27:D27"/>
    <mergeCell ref="B8:J8"/>
    <mergeCell ref="B9:J9"/>
    <mergeCell ref="B10:J10"/>
    <mergeCell ref="B11:J11"/>
    <mergeCell ref="B13:D15"/>
    <mergeCell ref="E13:I13"/>
    <mergeCell ref="J13:J14"/>
  </mergeCells>
  <pageMargins left="0.36" right="0.7" top="0.75" bottom="0.75" header="0.3" footer="0.3"/>
  <pageSetup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18</vt:i4>
      </vt:variant>
    </vt:vector>
  </HeadingPairs>
  <TitlesOfParts>
    <vt:vector size="37" baseType="lpstr">
      <vt:lpstr>Estado de Situacion Financiera</vt:lpstr>
      <vt:lpstr>Estado de Actividades</vt:lpstr>
      <vt:lpstr>Edo Variacion Hacienda Publica</vt:lpstr>
      <vt:lpstr>Edo de Cambios en la Sit Fin</vt:lpstr>
      <vt:lpstr>Edo Flujo de Efectivo</vt:lpstr>
      <vt:lpstr>Edo Analitico del Activo</vt:lpstr>
      <vt:lpstr>Edo Analit Deuda y O Pasivos</vt:lpstr>
      <vt:lpstr>Informes sobre Pasivos Conting</vt:lpstr>
      <vt:lpstr>Edo Analitico Ingresos</vt:lpstr>
      <vt:lpstr>E A Eje Presup Egresos CA</vt:lpstr>
      <vt:lpstr>COG</vt:lpstr>
      <vt:lpstr>CTG</vt:lpstr>
      <vt:lpstr>CFG</vt:lpstr>
      <vt:lpstr>End Neto</vt:lpstr>
      <vt:lpstr>Intereses de la Deuda</vt:lpstr>
      <vt:lpstr>Ind Postura Fiscal</vt:lpstr>
      <vt:lpstr>Gto Categoria Programatica</vt:lpstr>
      <vt:lpstr>Relacion Ctas Banc</vt:lpstr>
      <vt:lpstr>Anexo a Mpios</vt:lpstr>
      <vt:lpstr>'Anexo a Mpios'!Área_de_impresión</vt:lpstr>
      <vt:lpstr>COG!Área_de_impresión</vt:lpstr>
      <vt:lpstr>'Edo Analit Deuda y O Pasivos'!Área_de_impresión</vt:lpstr>
      <vt:lpstr>'Edo Analitico del Activo'!Área_de_impresión</vt:lpstr>
      <vt:lpstr>'Edo de Cambios en la Sit Fin'!Área_de_impresión</vt:lpstr>
      <vt:lpstr>'Edo Flujo de Efectivo'!Área_de_impresión</vt:lpstr>
      <vt:lpstr>'Edo Variacion Hacienda Publica'!Área_de_impresión</vt:lpstr>
      <vt:lpstr>'End Neto'!Área_de_impresión</vt:lpstr>
      <vt:lpstr>'Estado de Actividades'!Área_de_impresión</vt:lpstr>
      <vt:lpstr>'Estado de Situacion Financiera'!Área_de_impresión</vt:lpstr>
      <vt:lpstr>'Ind Postura Fiscal'!Área_de_impresión</vt:lpstr>
      <vt:lpstr>'Informes sobre Pasivos Conting'!Área_de_impresión</vt:lpstr>
      <vt:lpstr>'Intereses de la Deuda'!Área_de_impresión</vt:lpstr>
      <vt:lpstr>'Relacion Ctas Banc'!Área_de_impresión</vt:lpstr>
      <vt:lpstr>'Anexo a Mpios'!Títulos_a_imprimir</vt:lpstr>
      <vt:lpstr>COG!Títulos_a_imprimir</vt:lpstr>
      <vt:lpstr>'E A Eje Presup Egresos CA'!Títulos_a_imprimir</vt:lpstr>
      <vt:lpstr>'Relacion Ctas Banc'!Títulos_a_imprimir</vt:lpstr>
    </vt:vector>
  </TitlesOfParts>
  <Company>Secretaria de Hacienda y Credito Publico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teresita_quezada</dc:creator>
  <cp:lastModifiedBy>Miguel Benavente Valdés</cp:lastModifiedBy>
  <cp:lastPrinted>2016-02-25T18:20:24Z</cp:lastPrinted>
  <dcterms:created xsi:type="dcterms:W3CDTF">2014-01-27T16:27:43Z</dcterms:created>
  <dcterms:modified xsi:type="dcterms:W3CDTF">2016-04-11T20:12:35Z</dcterms:modified>
</cp:coreProperties>
</file>